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-09 stari D\KAZALIŠTE\2026\KAZALIŠNO VIJEĆE\Nova mapa\"/>
    </mc:Choice>
  </mc:AlternateContent>
  <xr:revisionPtr revIDLastSave="0" documentId="8_{422AA1B8-2726-40A7-A2FE-4F2DC19E069D}" xr6:coauthVersionLast="47" xr6:coauthVersionMax="47" xr10:uidLastSave="{00000000-0000-0000-0000-000000000000}"/>
  <bookViews>
    <workbookView xWindow="-120" yWindow="-120" windowWidth="29040" windowHeight="15720" xr2:uid="{0F27D1B9-CF03-4217-AB8B-35F75AA47FFC}"/>
  </bookViews>
  <sheets>
    <sheet name="List1" sheetId="1" r:id="rId1"/>
    <sheet name="List2" sheetId="2" r:id="rId2"/>
    <sheet name="Lis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5" i="2" l="1"/>
  <c r="U96" i="2"/>
  <c r="U97" i="2"/>
  <c r="U98" i="2"/>
  <c r="U99" i="2"/>
  <c r="U100" i="2"/>
  <c r="U101" i="2"/>
  <c r="U102" i="2"/>
  <c r="U103" i="2"/>
  <c r="U104" i="2"/>
  <c r="U106" i="2"/>
  <c r="U95" i="2"/>
  <c r="S96" i="2"/>
  <c r="S97" i="2"/>
  <c r="S98" i="2"/>
  <c r="S99" i="2"/>
  <c r="S100" i="2"/>
  <c r="S101" i="2"/>
  <c r="S102" i="2"/>
  <c r="S105" i="2"/>
  <c r="S106" i="2"/>
  <c r="S95" i="2"/>
  <c r="Q96" i="2"/>
  <c r="Q95" i="2" s="1"/>
  <c r="O96" i="2"/>
  <c r="O95" i="2" s="1"/>
  <c r="U87" i="2"/>
  <c r="U88" i="2"/>
  <c r="U89" i="2"/>
  <c r="U90" i="2"/>
  <c r="U82" i="2"/>
  <c r="U83" i="2"/>
  <c r="U84" i="2"/>
  <c r="U85" i="2"/>
  <c r="U86" i="2"/>
  <c r="S81" i="2"/>
  <c r="S82" i="2"/>
  <c r="S83" i="2"/>
  <c r="S84" i="2"/>
  <c r="S85" i="2"/>
  <c r="S86" i="2"/>
  <c r="Q79" i="2"/>
  <c r="S79" i="2" s="1"/>
  <c r="Q81" i="2"/>
  <c r="U81" i="2" s="1"/>
  <c r="O91" i="2"/>
  <c r="M80" i="2"/>
  <c r="S80" i="2" s="1"/>
  <c r="M16" i="3"/>
  <c r="M17" i="3"/>
  <c r="M18" i="3"/>
  <c r="O125" i="3"/>
  <c r="O124" i="3"/>
  <c r="O123" i="3"/>
  <c r="O120" i="3"/>
  <c r="O119" i="3"/>
  <c r="O118" i="3"/>
  <c r="O117" i="3"/>
  <c r="O113" i="3"/>
  <c r="O112" i="3"/>
  <c r="O111" i="3"/>
  <c r="O109" i="3"/>
  <c r="O108" i="3"/>
  <c r="O107" i="3"/>
  <c r="O106" i="3"/>
  <c r="O104" i="3"/>
  <c r="O103" i="3"/>
  <c r="O102" i="3"/>
  <c r="O100" i="3"/>
  <c r="O99" i="3"/>
  <c r="O98" i="3"/>
  <c r="O96" i="3"/>
  <c r="O95" i="3"/>
  <c r="O94" i="3"/>
  <c r="O93" i="3"/>
  <c r="O91" i="3"/>
  <c r="O90" i="3"/>
  <c r="O89" i="3"/>
  <c r="O87" i="3"/>
  <c r="O86" i="3"/>
  <c r="O85" i="3"/>
  <c r="O79" i="3"/>
  <c r="O78" i="3"/>
  <c r="O77" i="3"/>
  <c r="O75" i="3"/>
  <c r="O74" i="3"/>
  <c r="O73" i="3"/>
  <c r="O70" i="3"/>
  <c r="O69" i="3"/>
  <c r="O68" i="3"/>
  <c r="O66" i="3"/>
  <c r="O65" i="3"/>
  <c r="O64" i="3"/>
  <c r="O62" i="3"/>
  <c r="O61" i="3"/>
  <c r="O60" i="3"/>
  <c r="O46" i="3"/>
  <c r="O43" i="3"/>
  <c r="O42" i="3"/>
  <c r="O40" i="3"/>
  <c r="O39" i="3"/>
  <c r="O38" i="3"/>
  <c r="O25" i="3"/>
  <c r="O21" i="3"/>
  <c r="O20" i="3"/>
  <c r="K20" i="3"/>
  <c r="K19" i="3"/>
  <c r="O19" i="3" s="1"/>
  <c r="K18" i="3"/>
  <c r="K17" i="3" s="1"/>
  <c r="O13" i="3" l="1"/>
  <c r="O15" i="3"/>
  <c r="K16" i="3"/>
  <c r="O16" i="3" s="1"/>
  <c r="O17" i="3"/>
  <c r="O18" i="3"/>
  <c r="O114" i="2"/>
  <c r="O115" i="2"/>
  <c r="O113" i="2"/>
  <c r="M114" i="2"/>
  <c r="M115" i="2"/>
  <c r="M113" i="2"/>
  <c r="Q62" i="2"/>
  <c r="S62" i="2" s="1"/>
  <c r="S16" i="2"/>
  <c r="S19" i="2"/>
  <c r="S22" i="2"/>
  <c r="S26" i="2"/>
  <c r="S27" i="2"/>
  <c r="S34" i="2"/>
  <c r="S63" i="2"/>
  <c r="Q36" i="2"/>
  <c r="Q12" i="2"/>
  <c r="S12" i="2" s="1"/>
  <c r="O26" i="2"/>
  <c r="O62" i="2"/>
  <c r="O12" i="2"/>
  <c r="U17" i="1"/>
  <c r="U18" i="1"/>
  <c r="U19" i="1"/>
  <c r="U20" i="1"/>
  <c r="U15" i="1"/>
  <c r="S17" i="1"/>
  <c r="S18" i="1"/>
  <c r="S19" i="1"/>
  <c r="S20" i="1"/>
  <c r="S21" i="1"/>
  <c r="S27" i="1"/>
  <c r="S29" i="1"/>
  <c r="S15" i="1"/>
  <c r="U12" i="2" l="1"/>
  <c r="O14" i="3"/>
  <c r="O21" i="1"/>
  <c r="M20" i="1"/>
  <c r="M21" i="1" s="1"/>
  <c r="M29" i="1" s="1"/>
  <c r="O80" i="2"/>
  <c r="Q20" i="1"/>
  <c r="Q21" i="1" s="1"/>
  <c r="Q29" i="1" s="1"/>
  <c r="O20" i="1"/>
  <c r="O79" i="2" l="1"/>
  <c r="U79" i="2" s="1"/>
  <c r="U80" i="2"/>
</calcChain>
</file>

<file path=xl/sharedStrings.xml><?xml version="1.0" encoding="utf-8"?>
<sst xmlns="http://schemas.openxmlformats.org/spreadsheetml/2006/main" count="660" uniqueCount="220">
  <si>
    <t>Račun / opis</t>
  </si>
  <si>
    <t>Izvršenje 2024.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</si>
  <si>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</si>
  <si>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</si>
  <si>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</si>
  <si>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</si>
  <si>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</si>
  <si>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</si>
  <si>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</si>
  <si>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</si>
  <si>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 xml:space="preserve">6 Prihodi poslovanja                                                                                  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</si>
  <si>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</si>
  <si>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</si>
  <si>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</si>
  <si>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</si>
  <si>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</si>
  <si>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</si>
  <si>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</si>
  <si>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/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</si>
  <si>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</si>
  <si>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</si>
  <si>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</si>
  <si>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</si>
  <si>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</si>
  <si>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</si>
  <si>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</si>
  <si>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</si>
  <si>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</si>
  <si>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</si>
  <si>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</si>
  <si>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</si>
  <si>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</si>
  <si>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</t>
  </si>
  <si>
    <t>661 Prihodi od prodaje proizvoda i robe te pruženih usluga</t>
  </si>
  <si>
    <t xml:space="preserve">6615 Prihodi od pruženih usluga                                                                          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</si>
  <si>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</si>
  <si>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</si>
  <si>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</si>
  <si>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</si>
  <si>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</si>
  <si>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</si>
  <si>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</si>
  <si>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</si>
  <si>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</si>
  <si>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</si>
  <si>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</si>
  <si>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</si>
  <si>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</si>
  <si>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</si>
  <si>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</si>
  <si>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</si>
  <si>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</si>
  <si>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</si>
  <si>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</si>
  <si>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</si>
  <si>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</si>
  <si>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</si>
  <si>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</si>
  <si>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</si>
  <si>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</si>
  <si>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</si>
  <si>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</si>
  <si>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</si>
  <si>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</si>
  <si>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</si>
  <si>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</si>
  <si>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</si>
  <si>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</si>
  <si>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 xml:space="preserve">3295 Pristojbe i naknade                                                                                 </t>
  </si>
  <si>
    <t>3299 Ostali nespomenuti rashodi poslovanja</t>
  </si>
  <si>
    <t>34 Financijski rashodi</t>
  </si>
  <si>
    <t>343 Ostali financijski rashodi</t>
  </si>
  <si>
    <t>3431 Bankarske usluge i usluge platnog prometa</t>
  </si>
  <si>
    <t xml:space="preserve">41 Rashodi za nabavu neproizvedene dugotrajne imovine                                                  </t>
  </si>
  <si>
    <t>412 Nematerijalna imovina</t>
  </si>
  <si>
    <t>4124 Ostala prava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</si>
  <si>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</si>
  <si>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</si>
  <si>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</si>
  <si>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</si>
  <si>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</si>
  <si>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</si>
  <si>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</si>
  <si>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 FINANCIRANJA</t>
  </si>
  <si>
    <t xml:space="preserve"> SVEUKUPNI PRIHODI</t>
  </si>
  <si>
    <t>Izvor 1. OPĆI PRIHODI I PRIMICI</t>
  </si>
  <si>
    <t>Izvor 1.1. PRIHODI OD POREZA</t>
  </si>
  <si>
    <t>Izvor 3. PRIHODI ZA POSEBNE NAMJENE</t>
  </si>
  <si>
    <t>Izvor 3.6. PRIHODI ZA POSEBNE NAMJENE ZA PRORAČUNSKE KORISNIKE</t>
  </si>
  <si>
    <t>Izvor 4. POMOĆI</t>
  </si>
  <si>
    <t>Izvor 4.5. POMOĆI ZA PRORAČUNSKE KORISNIKE</t>
  </si>
  <si>
    <t xml:space="preserve"> SVEUKUPNI RASHODI</t>
  </si>
  <si>
    <t>Izvor 1.5. OSTALI OPĆI PRIHODI I PRIMICI</t>
  </si>
  <si>
    <t>Izvor 5. DONACIJE</t>
  </si>
  <si>
    <t>Izvor 5.5. DONACIJE ZA PRORAČUNSKE KORISNIKE</t>
  </si>
  <si>
    <t>Izvor 9. PRENESENI VIŠAK/MANJAK</t>
  </si>
  <si>
    <t>Izvor 9.4. PRIHODI ZA POSEBNE NAMJENE P.K. - VIŠAK</t>
  </si>
  <si>
    <t>Izvor 9.6. DONACIJE ZA P.K. - VIŠAK</t>
  </si>
  <si>
    <t>Račun/Opis</t>
  </si>
  <si>
    <t>Funkcijska klasifikacija  SVEUKUPNI RASHODI</t>
  </si>
  <si>
    <t>Funkcijska klasifikacija 08 Rekreacija, kultura i religija</t>
  </si>
  <si>
    <t>Funkcijska klasifikacija 082 Službe kulture</t>
  </si>
  <si>
    <t>Indeks 2/1</t>
  </si>
  <si>
    <t>UKUPNO RASHODI I IZDATCI</t>
  </si>
  <si>
    <t>I. OPĆI DIO</t>
  </si>
  <si>
    <t>Članak 1.</t>
  </si>
  <si>
    <t>kako slijedi:</t>
  </si>
  <si>
    <t>A. SAŽETAK RAČUNA PRIHODA I RASHODA</t>
  </si>
  <si>
    <t>Članak 2.</t>
  </si>
  <si>
    <t>Prihodi i rashodi po ekonomskoj klasifikaciji, izvorima financiranja te rashodi po funkcijskoj klasifikaciji utvrđeni u Računu prihoda i rashoda za razdoblje od 1. siječnja do 31. prosinca 2024. godine ostvareni su kako</t>
  </si>
  <si>
    <t>slijedi:</t>
  </si>
  <si>
    <t>B. RAČUN PRIHODA I RASHODA</t>
  </si>
  <si>
    <t>1. PRIHODI I RASHODI PREMA EKONOMSKOJ KLASIFIKACIJI</t>
  </si>
  <si>
    <t>2. PRIHODI I RASHODI PREMA IZVORIMA FINANCIRANJA</t>
  </si>
  <si>
    <t>3. RASHODI PREMA FUNKCIJSKOJ KLASIFIKACIJI</t>
  </si>
  <si>
    <t>II. POSEBNI DIO</t>
  </si>
  <si>
    <t>Članak 3.</t>
  </si>
  <si>
    <t>Organizacijska klasifikacija</t>
  </si>
  <si>
    <t>Izvori</t>
  </si>
  <si>
    <t>Funkcijska</t>
  </si>
  <si>
    <t>Projekt/Aktivnost</t>
  </si>
  <si>
    <t>VRSTA RASHODA I IZDATAKA</t>
  </si>
  <si>
    <t>RAZDJEL 008 UPRAVNI ODJEL ZA DRUŠTVENE DJELATNOSTI</t>
  </si>
  <si>
    <t>GLAVA 00804 USTANOVE U KULTURI</t>
  </si>
  <si>
    <t>A08</t>
  </si>
  <si>
    <t>Glavni program: DRUŠTVENE DJELATNOSTI</t>
  </si>
  <si>
    <t>1001</t>
  </si>
  <si>
    <t>Program: POTREBE GRADA U KULTURI</t>
  </si>
  <si>
    <t>0820</t>
  </si>
  <si>
    <t>A100001</t>
  </si>
  <si>
    <t>Aktivnost: REDOVNA DJELATNOST USTANOVA KULTURE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</si>
  <si>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</si>
  <si>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</si>
  <si>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</si>
  <si>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</si>
  <si>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</si>
  <si>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</si>
  <si>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</si>
  <si>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</si>
  <si>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</si>
  <si>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</si>
  <si>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3212</t>
  </si>
  <si>
    <t>Naknade za prijevoz, za rad na terenu i odvojeni život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</si>
  <si>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</si>
  <si>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</si>
  <si>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</si>
  <si>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</si>
  <si>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</si>
  <si>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</si>
  <si>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3231</t>
  </si>
  <si>
    <t>Usluge telefona, pošte i prijevoza</t>
  </si>
  <si>
    <t>3233</t>
  </si>
  <si>
    <t>Usluge promidžbe i informiranja</t>
  </si>
  <si>
    <t>3234</t>
  </si>
  <si>
    <t>Komunalne usluge</t>
  </si>
  <si>
    <t>3238</t>
  </si>
  <si>
    <t>Računalne usluge</t>
  </si>
  <si>
    <t>3239</t>
  </si>
  <si>
    <t>Ostale usluge</t>
  </si>
  <si>
    <t>3292</t>
  </si>
  <si>
    <t>Premije osiguranja</t>
  </si>
  <si>
    <t>3295</t>
  </si>
  <si>
    <t xml:space="preserve">Pristojbe i naknade                                                                                 </t>
  </si>
  <si>
    <t>3299</t>
  </si>
  <si>
    <t>Ostali nespomenuti rashodi poslovanja</t>
  </si>
  <si>
    <t>34</t>
  </si>
  <si>
    <t>Financijski rashodi</t>
  </si>
  <si>
    <t>3211</t>
  </si>
  <si>
    <t>Službena putovanja</t>
  </si>
  <si>
    <t>3224</t>
  </si>
  <si>
    <t>Materijal i dijelovi za tekuće i investicijsko održavanje</t>
  </si>
  <si>
    <t>3232</t>
  </si>
  <si>
    <t>Usluge tekućeg i investicijskog održavanja</t>
  </si>
  <si>
    <t>3235</t>
  </si>
  <si>
    <t>Zakupnine i najamnine</t>
  </si>
  <si>
    <t>3237</t>
  </si>
  <si>
    <t>Intelektualne i osobne usluge</t>
  </si>
  <si>
    <t>3294</t>
  </si>
  <si>
    <t>Članarine i norme</t>
  </si>
  <si>
    <t>A100002</t>
  </si>
  <si>
    <t>Aktivnost: KAZALIŠNE PREDSTAVE</t>
  </si>
  <si>
    <t>3222</t>
  </si>
  <si>
    <t>Materijal i sirovine</t>
  </si>
  <si>
    <t>3293</t>
  </si>
  <si>
    <t>Reprezentacija</t>
  </si>
  <si>
    <t>K100003</t>
  </si>
  <si>
    <t>Kapitalni projekt: NABAVA NEFINANCIJSKE IMOVINE</t>
  </si>
  <si>
    <t>41</t>
  </si>
  <si>
    <t xml:space="preserve">Rashodi za nabavu neproizvedene dugotrajne imovine                                                  </t>
  </si>
  <si>
    <t>4124</t>
  </si>
  <si>
    <t>Ostala prava</t>
  </si>
  <si>
    <t>T100001</t>
  </si>
  <si>
    <t>Tekući projekt: ODRŽAVANJE VIRKAS-a</t>
  </si>
  <si>
    <t>T100003</t>
  </si>
  <si>
    <t>Tekući projekt: LUTKOKAZ</t>
  </si>
  <si>
    <t>KAZALIŠTE VIROVITICA</t>
  </si>
  <si>
    <t>Datum:</t>
  </si>
  <si>
    <t>Trg Ljudevita Patačića 2</t>
  </si>
  <si>
    <t>OIB: 30553087113</t>
  </si>
  <si>
    <t>REBALANS 2. 2025.</t>
  </si>
  <si>
    <t>Izvršenje 2025.</t>
  </si>
  <si>
    <t>Izvršenje 2025</t>
  </si>
  <si>
    <t>Godišnji izvještaj o izvršenju financijskog plana Kazališta Virovitica za 2025. godinu za razdoblje od 1. siječnja do 31. prosinca sadrži sažetak Računa prihoda i rashoda i Računa financiranja i Račun prihoda i rashoda</t>
  </si>
  <si>
    <t>Izvor 3.C. VLASTITI PRIHODI PRORAČUNSKOG KORISNIKA</t>
  </si>
  <si>
    <t>Izvor 4.G. PRIHODI ZA POSEBNE NAMJENE PK</t>
  </si>
  <si>
    <t>Izvor 5.B. POMOĆI ZA PRORAČUNSKE KORISNIKE</t>
  </si>
  <si>
    <t>Izvor 5. POMOĆI</t>
  </si>
  <si>
    <t>Rashodi utvrđeni u posebnom dijelu Financijskog plana Kazališta Virovitica za razdoblje od 1. siječnja. do 31. prosinca 2025. godine iskazani po programskoj klasifikaciji, izvršeni su kako slijedi:</t>
  </si>
  <si>
    <t>Izvor 4.G. PRIHOD ZA POSEBNE NAMJENE PK</t>
  </si>
  <si>
    <t>Izvor 9.4. DONACIJE ZA PRORAČUNSKE KORISNIKE</t>
  </si>
  <si>
    <t>Grafičke i tiskarske usluge</t>
  </si>
  <si>
    <t>Rashodi za dodatna ulaganja na nefinancijskoj imovini</t>
  </si>
  <si>
    <t>Dodatna ulaganja na građ. Objektima</t>
  </si>
  <si>
    <t>Izvor 6.</t>
  </si>
  <si>
    <t>Izvor 6.9. DONACIJE ZA PK</t>
  </si>
  <si>
    <t>Izvor 9.v VLASTTI PRIHOD PK MANJAK</t>
  </si>
  <si>
    <t>Izvor 9.Đ. DONACIJE PK MANJAK</t>
  </si>
  <si>
    <t>DONACIJE</t>
  </si>
  <si>
    <t>Izvor 4. PRIHOD ZA POSEBNE NAMJENE</t>
  </si>
  <si>
    <t>11.03.2026.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</si>
</sst>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##\%"/>
    <numFmt numFmtId="165" formatCode="d\.m\.yyyy"/>
    <numFmt numFmtId="166" formatCode="0.00\%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right"/>
    </xf>
    <xf numFmtId="20" fontId="4" fillId="0" borderId="0" xfId="0" applyNumberFormat="1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165" fontId="9" fillId="0" borderId="0" xfId="0" applyNumberFormat="1" applyFont="1" applyAlignment="1">
      <alignment horizontal="left"/>
    </xf>
    <xf numFmtId="4" fontId="3" fillId="0" borderId="0" xfId="0" applyNumberFormat="1" applyFont="1"/>
    <xf numFmtId="0" fontId="9" fillId="3" borderId="2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9" fillId="7" borderId="2" xfId="0" applyFont="1" applyFill="1" applyBorder="1" applyAlignment="1">
      <alignment horizontal="left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9" fillId="0" borderId="0" xfId="0" applyFont="1"/>
    <xf numFmtId="0" fontId="2" fillId="0" borderId="1" xfId="0" applyFont="1" applyBorder="1"/>
    <xf numFmtId="0" fontId="3" fillId="0" borderId="1" xfId="0" applyFont="1" applyBorder="1"/>
    <xf numFmtId="4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12" borderId="1" xfId="0" applyFont="1" applyFill="1" applyBorder="1" applyAlignment="1">
      <alignment horizontal="left"/>
    </xf>
    <xf numFmtId="0" fontId="4" fillId="12" borderId="1" xfId="0" applyFont="1" applyFill="1" applyBorder="1"/>
    <xf numFmtId="166" fontId="2" fillId="1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12" borderId="1" xfId="0" applyFont="1" applyFill="1" applyBorder="1" applyAlignment="1">
      <alignment horizontal="center"/>
    </xf>
    <xf numFmtId="166" fontId="2" fillId="10" borderId="1" xfId="0" applyNumberFormat="1" applyFont="1" applyFill="1" applyBorder="1" applyAlignment="1">
      <alignment horizontal="right"/>
    </xf>
    <xf numFmtId="166" fontId="3" fillId="10" borderId="1" xfId="0" applyNumberFormat="1" applyFont="1" applyFill="1" applyBorder="1"/>
    <xf numFmtId="164" fontId="3" fillId="0" borderId="1" xfId="0" applyNumberFormat="1" applyFont="1" applyBorder="1" applyAlignment="1">
      <alignment horizontal="right"/>
    </xf>
    <xf numFmtId="0" fontId="2" fillId="10" borderId="1" xfId="0" applyFont="1" applyFill="1" applyBorder="1"/>
    <xf numFmtId="0" fontId="3" fillId="10" borderId="1" xfId="0" applyFont="1" applyFill="1" applyBorder="1"/>
    <xf numFmtId="4" fontId="2" fillId="10" borderId="1" xfId="0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2" fillId="9" borderId="1" xfId="0" applyFont="1" applyFill="1" applyBorder="1" applyAlignment="1">
      <alignment horizontal="left"/>
    </xf>
    <xf numFmtId="0" fontId="4" fillId="9" borderId="1" xfId="0" applyFont="1" applyFill="1" applyBorder="1"/>
    <xf numFmtId="0" fontId="2" fillId="9" borderId="1" xfId="0" applyFont="1" applyFill="1" applyBorder="1" applyAlignment="1">
      <alignment horizontal="center"/>
    </xf>
    <xf numFmtId="164" fontId="2" fillId="10" borderId="1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3" fillId="11" borderId="1" xfId="0" applyFont="1" applyFill="1" applyBorder="1"/>
    <xf numFmtId="0" fontId="2" fillId="7" borderId="1" xfId="0" applyFont="1" applyFill="1" applyBorder="1"/>
    <xf numFmtId="0" fontId="3" fillId="7" borderId="1" xfId="0" applyFont="1" applyFill="1" applyBorder="1"/>
    <xf numFmtId="4" fontId="2" fillId="7" borderId="1" xfId="0" applyNumberFormat="1" applyFont="1" applyFill="1" applyBorder="1" applyAlignment="1">
      <alignment horizontal="right"/>
    </xf>
    <xf numFmtId="166" fontId="2" fillId="7" borderId="1" xfId="0" applyNumberFormat="1" applyFont="1" applyFill="1" applyBorder="1" applyAlignment="1">
      <alignment horizontal="right"/>
    </xf>
    <xf numFmtId="166" fontId="4" fillId="7" borderId="1" xfId="0" applyNumberFormat="1" applyFont="1" applyFill="1" applyBorder="1"/>
    <xf numFmtId="0" fontId="2" fillId="14" borderId="1" xfId="0" applyFont="1" applyFill="1" applyBorder="1"/>
    <xf numFmtId="0" fontId="4" fillId="14" borderId="1" xfId="0" applyFont="1" applyFill="1" applyBorder="1"/>
    <xf numFmtId="4" fontId="2" fillId="14" borderId="1" xfId="0" applyNumberFormat="1" applyFont="1" applyFill="1" applyBorder="1" applyAlignment="1">
      <alignment horizontal="right"/>
    </xf>
    <xf numFmtId="166" fontId="2" fillId="14" borderId="1" xfId="0" applyNumberFormat="1" applyFont="1" applyFill="1" applyBorder="1" applyAlignment="1">
      <alignment horizontal="right"/>
    </xf>
    <xf numFmtId="166" fontId="4" fillId="14" borderId="1" xfId="0" applyNumberFormat="1" applyFont="1" applyFill="1" applyBorder="1"/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4" fontId="2" fillId="3" borderId="2" xfId="0" applyNumberFormat="1" applyFont="1" applyFill="1" applyBorder="1" applyAlignment="1">
      <alignment horizontal="right"/>
    </xf>
    <xf numFmtId="4" fontId="2" fillId="3" borderId="4" xfId="0" applyNumberFormat="1" applyFont="1" applyFill="1" applyBorder="1" applyAlignment="1">
      <alignment horizontal="right"/>
    </xf>
    <xf numFmtId="166" fontId="4" fillId="0" borderId="1" xfId="0" applyNumberFormat="1" applyFont="1" applyBorder="1"/>
    <xf numFmtId="0" fontId="2" fillId="3" borderId="1" xfId="0" applyFont="1" applyFill="1" applyBorder="1"/>
    <xf numFmtId="4" fontId="2" fillId="3" borderId="1" xfId="0" applyNumberFormat="1" applyFont="1" applyFill="1" applyBorder="1" applyAlignment="1">
      <alignment horizontal="right"/>
    </xf>
    <xf numFmtId="0" fontId="9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4" fontId="9" fillId="7" borderId="1" xfId="0" applyNumberFormat="1" applyFont="1" applyFill="1" applyBorder="1" applyAlignment="1">
      <alignment horizontal="right"/>
    </xf>
    <xf numFmtId="0" fontId="9" fillId="3" borderId="2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4" fontId="9" fillId="3" borderId="2" xfId="0" applyNumberFormat="1" applyFont="1" applyFill="1" applyBorder="1" applyAlignment="1">
      <alignment horizontal="right"/>
    </xf>
    <xf numFmtId="4" fontId="9" fillId="3" borderId="4" xfId="0" applyNumberFormat="1" applyFont="1" applyFill="1" applyBorder="1" applyAlignment="1">
      <alignment horizontal="right"/>
    </xf>
    <xf numFmtId="4" fontId="9" fillId="0" borderId="1" xfId="0" applyNumberFormat="1" applyFont="1" applyBorder="1"/>
    <xf numFmtId="4" fontId="9" fillId="7" borderId="2" xfId="0" applyNumberFormat="1" applyFont="1" applyFill="1" applyBorder="1" applyAlignment="1">
      <alignment horizontal="right"/>
    </xf>
    <xf numFmtId="4" fontId="9" fillId="7" borderId="4" xfId="0" applyNumberFormat="1" applyFont="1" applyFill="1" applyBorder="1" applyAlignment="1">
      <alignment horizontal="right"/>
    </xf>
    <xf numFmtId="164" fontId="2" fillId="7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8" borderId="1" xfId="0" applyFont="1" applyFill="1" applyBorder="1"/>
    <xf numFmtId="0" fontId="3" fillId="8" borderId="1" xfId="0" applyFont="1" applyFill="1" applyBorder="1"/>
    <xf numFmtId="4" fontId="2" fillId="8" borderId="1" xfId="0" applyNumberFormat="1" applyFont="1" applyFill="1" applyBorder="1" applyAlignment="1">
      <alignment horizontal="right"/>
    </xf>
    <xf numFmtId="166" fontId="2" fillId="8" borderId="1" xfId="0" applyNumberFormat="1" applyFont="1" applyFill="1" applyBorder="1" applyAlignment="1">
      <alignment horizontal="right"/>
    </xf>
    <xf numFmtId="166" fontId="3" fillId="8" borderId="1" xfId="0" applyNumberFormat="1" applyFont="1" applyFill="1" applyBorder="1"/>
    <xf numFmtId="0" fontId="7" fillId="3" borderId="1" xfId="0" applyFont="1" applyFill="1" applyBorder="1"/>
    <xf numFmtId="4" fontId="7" fillId="3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4" fontId="8" fillId="6" borderId="1" xfId="0" applyNumberFormat="1" applyFont="1" applyFill="1" applyBorder="1" applyAlignment="1">
      <alignment horizontal="right"/>
    </xf>
    <xf numFmtId="166" fontId="2" fillId="9" borderId="1" xfId="0" applyNumberFormat="1" applyFont="1" applyFill="1" applyBorder="1" applyAlignment="1">
      <alignment horizontal="right"/>
    </xf>
    <xf numFmtId="166" fontId="4" fillId="9" borderId="1" xfId="0" applyNumberFormat="1" applyFont="1" applyFill="1" applyBorder="1"/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4" fontId="2" fillId="13" borderId="1" xfId="0" applyNumberFormat="1" applyFont="1" applyFill="1" applyBorder="1" applyAlignment="1">
      <alignment horizontal="right"/>
    </xf>
    <xf numFmtId="0" fontId="3" fillId="13" borderId="1" xfId="0" applyFont="1" applyFill="1" applyBorder="1"/>
    <xf numFmtId="4" fontId="2" fillId="5" borderId="1" xfId="0" applyNumberFormat="1" applyFont="1" applyFill="1" applyBorder="1" applyAlignment="1">
      <alignment horizontal="right"/>
    </xf>
    <xf numFmtId="4" fontId="2" fillId="9" borderId="1" xfId="0" applyNumberFormat="1" applyFont="1" applyFill="1" applyBorder="1" applyAlignment="1">
      <alignment horizontal="right"/>
    </xf>
    <xf numFmtId="0" fontId="3" fillId="9" borderId="1" xfId="0" applyFont="1" applyFill="1" applyBorder="1"/>
    <xf numFmtId="0" fontId="2" fillId="13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right"/>
    </xf>
  </cellXfs>
  <cellStyles count="2">
    <cellStyle name="Normalno" xfId="0" builtinId="0"/>
    <cellStyle name="Normalno 2" xfId="1" xr:uid="{2D6FB95B-8FF0-4FE4-9D2C-CA81374A04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401D9-97BC-474C-A43E-549425AC8979}">
  <sheetPr>
    <pageSetUpPr fitToPage="1"/>
  </sheetPr>
  <dimension ref="A1:V32"/>
  <sheetViews>
    <sheetView tabSelected="1" workbookViewId="0">
      <selection activeCell="D1" sqref="D1"/>
    </sheetView>
  </sheetViews>
  <sheetFormatPr defaultRowHeight="15" x14ac:dyDescent="0.25"/>
  <cols>
    <col min="2" max="2" width="15.5703125" customWidth="1"/>
    <col min="4" max="4" width="10.140625" bestFit="1" customWidth="1"/>
    <col min="12" max="12" width="11" customWidth="1"/>
    <col min="16" max="16" width="14.7109375" customWidth="1"/>
  </cols>
  <sheetData>
    <row r="1" spans="1:22" ht="15.75" x14ac:dyDescent="0.25">
      <c r="A1" s="24" t="s">
        <v>195</v>
      </c>
      <c r="B1" s="24"/>
      <c r="C1" s="10" t="s">
        <v>196</v>
      </c>
      <c r="D1" s="11" t="s">
        <v>219</v>
      </c>
    </row>
    <row r="2" spans="1:22" ht="15.75" x14ac:dyDescent="0.25">
      <c r="A2" s="24" t="s">
        <v>197</v>
      </c>
      <c r="B2" s="24"/>
      <c r="C2" s="9"/>
      <c r="D2" s="9"/>
    </row>
    <row r="3" spans="1:22" ht="15.75" x14ac:dyDescent="0.25">
      <c r="A3" s="24" t="s">
        <v>198</v>
      </c>
      <c r="B3" s="24"/>
      <c r="C3" s="9"/>
      <c r="D3" s="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5.75" x14ac:dyDescent="0.25">
      <c r="A4" s="2"/>
      <c r="B4" s="29" t="s">
        <v>104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"/>
      <c r="R4" s="2"/>
      <c r="S4" s="2"/>
      <c r="T4" s="2"/>
      <c r="U4" s="2"/>
      <c r="V4" s="2"/>
    </row>
    <row r="5" spans="1:22" ht="15.75" x14ac:dyDescent="0.25">
      <c r="A5" s="2"/>
      <c r="B5" s="30" t="s">
        <v>18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2"/>
      <c r="R5" s="2"/>
      <c r="S5" s="2"/>
      <c r="T5" s="2"/>
      <c r="U5" s="2"/>
      <c r="V5" s="2"/>
    </row>
    <row r="6" spans="1:22" ht="15.75" x14ac:dyDescent="0.25">
      <c r="A6" s="2"/>
      <c r="B6" s="29" t="s">
        <v>105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"/>
      <c r="R6" s="2"/>
      <c r="S6" s="2"/>
      <c r="T6" s="2"/>
      <c r="U6" s="2"/>
      <c r="V6" s="2"/>
    </row>
    <row r="7" spans="1:22" ht="15.75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</row>
    <row r="8" spans="1:22" ht="15.75" x14ac:dyDescent="0.25">
      <c r="A8" s="4" t="s">
        <v>202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2"/>
      <c r="Q8" s="2"/>
      <c r="R8" s="2"/>
      <c r="S8" s="2"/>
      <c r="T8" s="2"/>
      <c r="U8" s="2"/>
      <c r="V8" s="2"/>
    </row>
    <row r="9" spans="1:22" ht="15.75" x14ac:dyDescent="0.25">
      <c r="A9" s="4" t="s">
        <v>106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2"/>
      <c r="Q9" s="2"/>
      <c r="R9" s="2"/>
      <c r="S9" s="2"/>
      <c r="T9" s="2"/>
      <c r="U9" s="2"/>
      <c r="V9" s="2"/>
    </row>
    <row r="10" spans="1:22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2"/>
      <c r="Q10" s="2"/>
      <c r="R10" s="2"/>
      <c r="S10" s="2"/>
      <c r="T10" s="2"/>
      <c r="U10" s="2"/>
      <c r="V10" s="2"/>
    </row>
    <row r="11" spans="1:22" ht="15.75" x14ac:dyDescent="0.25">
      <c r="A11" s="5" t="s">
        <v>107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2"/>
      <c r="Q11" s="2"/>
      <c r="R11" s="2"/>
      <c r="S11" s="2"/>
      <c r="T11" s="2"/>
      <c r="U11" s="2"/>
      <c r="V11" s="2"/>
    </row>
    <row r="12" spans="1:22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5.75" x14ac:dyDescent="0.25">
      <c r="A13" s="34" t="s">
        <v>0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4" t="s">
        <v>1</v>
      </c>
      <c r="N13" s="34"/>
      <c r="O13" s="34" t="s">
        <v>199</v>
      </c>
      <c r="P13" s="34"/>
      <c r="Q13" s="34" t="s">
        <v>200</v>
      </c>
      <c r="R13" s="34"/>
      <c r="S13" s="34" t="s">
        <v>2</v>
      </c>
      <c r="T13" s="34"/>
      <c r="U13" s="34" t="s">
        <v>3</v>
      </c>
      <c r="V13" s="34"/>
    </row>
    <row r="14" spans="1:22" ht="15.75" x14ac:dyDescent="0.25">
      <c r="A14" s="31" t="s">
        <v>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6" t="s">
        <v>5</v>
      </c>
      <c r="N14" s="36"/>
      <c r="O14" s="36" t="s">
        <v>6</v>
      </c>
      <c r="P14" s="36"/>
      <c r="Q14" s="36" t="s">
        <v>7</v>
      </c>
      <c r="R14" s="36"/>
      <c r="S14" s="36" t="s">
        <v>8</v>
      </c>
      <c r="T14" s="36"/>
      <c r="U14" s="36" t="s">
        <v>9</v>
      </c>
      <c r="V14" s="36"/>
    </row>
    <row r="15" spans="1:22" ht="15.75" x14ac:dyDescent="0.25">
      <c r="A15" s="25" t="s">
        <v>10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>
        <v>891539.53</v>
      </c>
      <c r="N15" s="27"/>
      <c r="O15" s="27">
        <v>1074359</v>
      </c>
      <c r="P15" s="27"/>
      <c r="Q15" s="27">
        <v>1057646.93</v>
      </c>
      <c r="R15" s="27"/>
      <c r="S15" s="28">
        <f>SUM(Q15/M15)*100</f>
        <v>118.6315238315905</v>
      </c>
      <c r="T15" s="28"/>
      <c r="U15" s="28">
        <f>SUM(Q15/O15)*100</f>
        <v>98.444461302041489</v>
      </c>
      <c r="V15" s="28"/>
    </row>
    <row r="16" spans="1:22" ht="15.75" x14ac:dyDescent="0.25">
      <c r="A16" s="25" t="s">
        <v>11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>
        <v>0</v>
      </c>
      <c r="N16" s="26"/>
      <c r="O16" s="27">
        <v>0</v>
      </c>
      <c r="P16" s="26"/>
      <c r="Q16" s="27">
        <v>0</v>
      </c>
      <c r="R16" s="26"/>
      <c r="S16" s="28">
        <v>0</v>
      </c>
      <c r="T16" s="28"/>
      <c r="U16" s="28">
        <v>0</v>
      </c>
      <c r="V16" s="28"/>
    </row>
    <row r="17" spans="1:22" ht="15.75" x14ac:dyDescent="0.25">
      <c r="A17" s="25" t="s">
        <v>12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7">
        <v>891539.53</v>
      </c>
      <c r="N17" s="26"/>
      <c r="O17" s="27">
        <v>1074359</v>
      </c>
      <c r="P17" s="26"/>
      <c r="Q17" s="27">
        <v>1057646.93</v>
      </c>
      <c r="R17" s="26"/>
      <c r="S17" s="28">
        <f t="shared" ref="S17:S29" si="0">SUM(Q17/M17)*100</f>
        <v>118.6315238315905</v>
      </c>
      <c r="T17" s="28"/>
      <c r="U17" s="28">
        <f>SUM(Q17/O17)*100</f>
        <v>98.444461302041489</v>
      </c>
      <c r="V17" s="28"/>
    </row>
    <row r="18" spans="1:22" ht="15.75" x14ac:dyDescent="0.25">
      <c r="A18" s="25" t="s">
        <v>13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>
        <v>904291.59</v>
      </c>
      <c r="N18" s="26"/>
      <c r="O18" s="27">
        <v>1052289</v>
      </c>
      <c r="P18" s="26"/>
      <c r="Q18" s="27">
        <v>1024614.28</v>
      </c>
      <c r="R18" s="26"/>
      <c r="S18" s="28">
        <f t="shared" si="0"/>
        <v>113.30574024248085</v>
      </c>
      <c r="T18" s="28"/>
      <c r="U18" s="28">
        <f>SUM(Q18/O18)*100</f>
        <v>97.370045681367003</v>
      </c>
      <c r="V18" s="28"/>
    </row>
    <row r="19" spans="1:22" ht="15.75" x14ac:dyDescent="0.25">
      <c r="A19" s="25" t="s">
        <v>14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7">
        <v>25990.45</v>
      </c>
      <c r="N19" s="26"/>
      <c r="O19" s="27">
        <v>22070</v>
      </c>
      <c r="P19" s="26"/>
      <c r="Q19" s="27">
        <v>22068.75</v>
      </c>
      <c r="R19" s="26"/>
      <c r="S19" s="28">
        <f t="shared" si="0"/>
        <v>84.910996154356695</v>
      </c>
      <c r="T19" s="28"/>
      <c r="U19" s="28">
        <f>SUM(Q19/O19)*100</f>
        <v>99.994336202990482</v>
      </c>
      <c r="V19" s="28"/>
    </row>
    <row r="20" spans="1:22" ht="15.75" x14ac:dyDescent="0.25">
      <c r="A20" s="25" t="s">
        <v>15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7">
        <f>SUM(M18,M19)</f>
        <v>930282.03999999992</v>
      </c>
      <c r="N20" s="26"/>
      <c r="O20" s="27">
        <f>SUM(O18,O19)</f>
        <v>1074359</v>
      </c>
      <c r="P20" s="26"/>
      <c r="Q20" s="27">
        <f>SUM(Q18,Q19)</f>
        <v>1046683.03</v>
      </c>
      <c r="R20" s="26"/>
      <c r="S20" s="28">
        <f t="shared" si="0"/>
        <v>112.51244085073384</v>
      </c>
      <c r="T20" s="28"/>
      <c r="U20" s="28">
        <f>SUM(Q20/O20)*100</f>
        <v>97.423955121146662</v>
      </c>
      <c r="V20" s="28"/>
    </row>
    <row r="21" spans="1:22" ht="15.75" x14ac:dyDescent="0.25">
      <c r="A21" s="25" t="s">
        <v>16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>
        <f>SUM(M15-M20)</f>
        <v>-38742.509999999893</v>
      </c>
      <c r="N21" s="26"/>
      <c r="O21" s="27">
        <f>SUM(O15-O20)</f>
        <v>0</v>
      </c>
      <c r="P21" s="26"/>
      <c r="Q21" s="27">
        <f>SUM(Q15-Q20)</f>
        <v>10963.899999999907</v>
      </c>
      <c r="R21" s="26"/>
      <c r="S21" s="28">
        <f t="shared" si="0"/>
        <v>-28.29940548508586</v>
      </c>
      <c r="T21" s="28"/>
      <c r="U21" s="28">
        <v>0</v>
      </c>
      <c r="V21" s="28"/>
    </row>
    <row r="22" spans="1:22" ht="15.75" x14ac:dyDescent="0.25">
      <c r="A22" s="31" t="s">
        <v>17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1" t="s">
        <v>18</v>
      </c>
      <c r="N22" s="32"/>
      <c r="O22" s="31" t="s">
        <v>18</v>
      </c>
      <c r="P22" s="32"/>
      <c r="Q22" s="31" t="s">
        <v>18</v>
      </c>
      <c r="R22" s="32"/>
      <c r="S22" s="33"/>
      <c r="T22" s="33"/>
      <c r="U22" s="33"/>
      <c r="V22" s="33"/>
    </row>
    <row r="23" spans="1:22" ht="15.75" x14ac:dyDescent="0.25">
      <c r="A23" s="25" t="s">
        <v>19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7">
        <v>0</v>
      </c>
      <c r="N23" s="26"/>
      <c r="O23" s="27">
        <v>0</v>
      </c>
      <c r="P23" s="26"/>
      <c r="Q23" s="27">
        <v>0</v>
      </c>
      <c r="R23" s="26"/>
      <c r="S23" s="28">
        <v>0</v>
      </c>
      <c r="T23" s="28"/>
      <c r="U23" s="28">
        <v>0</v>
      </c>
      <c r="V23" s="28"/>
    </row>
    <row r="24" spans="1:22" ht="15.75" x14ac:dyDescent="0.25">
      <c r="A24" s="25" t="s">
        <v>20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>
        <v>0</v>
      </c>
      <c r="N24" s="26"/>
      <c r="O24" s="27">
        <v>0</v>
      </c>
      <c r="P24" s="26"/>
      <c r="Q24" s="27">
        <v>0</v>
      </c>
      <c r="R24" s="26"/>
      <c r="S24" s="28">
        <v>0</v>
      </c>
      <c r="T24" s="28"/>
      <c r="U24" s="28">
        <v>0</v>
      </c>
      <c r="V24" s="28"/>
    </row>
    <row r="25" spans="1:22" ht="15.75" x14ac:dyDescent="0.25">
      <c r="A25" s="25" t="s">
        <v>21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7">
        <v>0</v>
      </c>
      <c r="N25" s="26"/>
      <c r="O25" s="27">
        <v>0</v>
      </c>
      <c r="P25" s="26"/>
      <c r="Q25" s="27">
        <v>0</v>
      </c>
      <c r="R25" s="26"/>
      <c r="S25" s="28">
        <v>0</v>
      </c>
      <c r="T25" s="28"/>
      <c r="U25" s="28">
        <v>0</v>
      </c>
      <c r="V25" s="28"/>
    </row>
    <row r="26" spans="1:22" ht="15.75" x14ac:dyDescent="0.25">
      <c r="A26" s="25" t="s">
        <v>22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>
        <v>0</v>
      </c>
      <c r="N26" s="26"/>
      <c r="O26" s="27">
        <v>0</v>
      </c>
      <c r="P26" s="26"/>
      <c r="Q26" s="27">
        <v>0</v>
      </c>
      <c r="R26" s="26"/>
      <c r="S26" s="28">
        <v>0</v>
      </c>
      <c r="T26" s="28"/>
      <c r="U26" s="28">
        <v>0</v>
      </c>
      <c r="V26" s="28"/>
    </row>
    <row r="27" spans="1:22" ht="15.75" x14ac:dyDescent="0.25">
      <c r="A27" s="25" t="s">
        <v>23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>
        <v>14065.31</v>
      </c>
      <c r="N27" s="26"/>
      <c r="O27" s="27">
        <v>0</v>
      </c>
      <c r="P27" s="26"/>
      <c r="Q27" s="27">
        <v>-24677.200000000001</v>
      </c>
      <c r="R27" s="26"/>
      <c r="S27" s="28">
        <f t="shared" si="0"/>
        <v>-175.44725285116363</v>
      </c>
      <c r="T27" s="28"/>
      <c r="U27" s="28">
        <v>0</v>
      </c>
      <c r="V27" s="28"/>
    </row>
    <row r="28" spans="1:22" ht="15.75" x14ac:dyDescent="0.25">
      <c r="A28" s="31" t="s">
        <v>24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1" t="s">
        <v>18</v>
      </c>
      <c r="N28" s="32"/>
      <c r="O28" s="31" t="s">
        <v>18</v>
      </c>
      <c r="P28" s="32"/>
      <c r="Q28" s="31" t="s">
        <v>18</v>
      </c>
      <c r="R28" s="32"/>
      <c r="S28" s="33"/>
      <c r="T28" s="33"/>
      <c r="U28" s="33"/>
      <c r="V28" s="33"/>
    </row>
    <row r="29" spans="1:22" ht="15.75" x14ac:dyDescent="0.25">
      <c r="A29" s="25" t="s">
        <v>25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7">
        <f>SUM(M21,M27)</f>
        <v>-24677.199999999895</v>
      </c>
      <c r="N29" s="26"/>
      <c r="O29" s="27">
        <v>0</v>
      </c>
      <c r="P29" s="26"/>
      <c r="Q29" s="27">
        <f>SUM(Q21,Q27)</f>
        <v>-13713.300000000094</v>
      </c>
      <c r="R29" s="26"/>
      <c r="S29" s="28">
        <f t="shared" si="0"/>
        <v>55.570729256156092</v>
      </c>
      <c r="T29" s="28"/>
      <c r="U29" s="28">
        <v>0</v>
      </c>
      <c r="V29" s="28"/>
    </row>
    <row r="30" spans="1:2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</sheetData>
  <mergeCells count="108">
    <mergeCell ref="A13:L13"/>
    <mergeCell ref="M13:N13"/>
    <mergeCell ref="O13:P13"/>
    <mergeCell ref="Q13:R13"/>
    <mergeCell ref="S13:T13"/>
    <mergeCell ref="U13:V13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4:V14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1:B1"/>
    <mergeCell ref="A2:B2"/>
    <mergeCell ref="A3:B3"/>
    <mergeCell ref="A29:L29"/>
    <mergeCell ref="M29:N29"/>
    <mergeCell ref="O29:P29"/>
    <mergeCell ref="Q29:R29"/>
    <mergeCell ref="S29:T29"/>
    <mergeCell ref="U29:V29"/>
    <mergeCell ref="B4:P4"/>
    <mergeCell ref="B5:P5"/>
    <mergeCell ref="B6:P6"/>
    <mergeCell ref="A23:L23"/>
    <mergeCell ref="M23:N23"/>
    <mergeCell ref="O23:P23"/>
    <mergeCell ref="Q23:R23"/>
    <mergeCell ref="S23:T23"/>
    <mergeCell ref="U23:V23"/>
    <mergeCell ref="A28:L28"/>
    <mergeCell ref="M28:N28"/>
    <mergeCell ref="O28:P28"/>
    <mergeCell ref="Q28:R28"/>
    <mergeCell ref="S28:T28"/>
    <mergeCell ref="U28:V28"/>
  </mergeCells>
  <printOptions horizontalCentered="1"/>
  <pageMargins left="0.25" right="0.25" top="0.75" bottom="0.75" header="0.3" footer="0.3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9FBD-96FC-4CE4-B94F-55B2BDD6B643}">
  <sheetPr>
    <pageSetUpPr fitToPage="1"/>
  </sheetPr>
  <dimension ref="A1:V115"/>
  <sheetViews>
    <sheetView topLeftCell="A78" workbookViewId="0">
      <selection activeCell="A87" sqref="A87:L87"/>
    </sheetView>
  </sheetViews>
  <sheetFormatPr defaultRowHeight="15" x14ac:dyDescent="0.25"/>
  <cols>
    <col min="15" max="15" width="13.140625" bestFit="1" customWidth="1"/>
    <col min="18" max="18" width="13.5703125" bestFit="1" customWidth="1"/>
  </cols>
  <sheetData>
    <row r="1" spans="1:22" ht="15.75" x14ac:dyDescent="0.25">
      <c r="A1" s="2"/>
      <c r="B1" s="29" t="s">
        <v>108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</row>
    <row r="2" spans="1:22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  <c r="S2" s="2"/>
      <c r="T2" s="2"/>
      <c r="U2" s="2"/>
      <c r="V2" s="2"/>
    </row>
    <row r="3" spans="1:22" ht="15.75" x14ac:dyDescent="0.25">
      <c r="A3" s="4" t="s">
        <v>109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2"/>
      <c r="Q3" s="2"/>
      <c r="R3" s="2"/>
      <c r="S3" s="2"/>
      <c r="T3" s="2"/>
      <c r="U3" s="2"/>
      <c r="V3" s="2"/>
    </row>
    <row r="4" spans="1:22" ht="15.75" x14ac:dyDescent="0.25">
      <c r="A4" s="4" t="s">
        <v>110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2"/>
      <c r="Q4" s="2"/>
      <c r="R4" s="2"/>
      <c r="S4" s="2"/>
      <c r="T4" s="2"/>
      <c r="U4" s="2"/>
      <c r="V4" s="2"/>
    </row>
    <row r="5" spans="1:22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  <c r="V5" s="2"/>
    </row>
    <row r="6" spans="1:22" ht="15.75" x14ac:dyDescent="0.25">
      <c r="A6" s="5" t="s">
        <v>111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2"/>
      <c r="Q6" s="2"/>
      <c r="R6" s="2"/>
      <c r="S6" s="2"/>
      <c r="T6" s="2"/>
      <c r="U6" s="2"/>
      <c r="V6" s="2"/>
    </row>
    <row r="7" spans="1:22" ht="15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2"/>
      <c r="Q7" s="2"/>
      <c r="R7" s="2"/>
      <c r="S7" s="2"/>
      <c r="T7" s="2"/>
      <c r="U7" s="2"/>
      <c r="V7" s="2"/>
    </row>
    <row r="8" spans="1:22" ht="15.75" x14ac:dyDescent="0.25">
      <c r="A8" s="5" t="s">
        <v>112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2"/>
      <c r="Q8" s="2"/>
      <c r="R8" s="2"/>
      <c r="S8" s="2"/>
      <c r="T8" s="2"/>
      <c r="U8" s="2"/>
      <c r="V8" s="2"/>
    </row>
    <row r="9" spans="1:22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5.75" x14ac:dyDescent="0.25">
      <c r="A10" s="34" t="s">
        <v>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4" t="s">
        <v>1</v>
      </c>
      <c r="N10" s="34"/>
      <c r="O10" s="34" t="s">
        <v>199</v>
      </c>
      <c r="P10" s="34"/>
      <c r="Q10" s="34" t="s">
        <v>200</v>
      </c>
      <c r="R10" s="34"/>
      <c r="S10" s="34" t="s">
        <v>2</v>
      </c>
      <c r="T10" s="34"/>
      <c r="U10" s="34" t="s">
        <v>3</v>
      </c>
      <c r="V10" s="34"/>
    </row>
    <row r="11" spans="1:22" ht="15.75" x14ac:dyDescent="0.25">
      <c r="A11" s="44" t="s">
        <v>4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 t="s">
        <v>5</v>
      </c>
      <c r="N11" s="45"/>
      <c r="O11" s="46" t="s">
        <v>6</v>
      </c>
      <c r="P11" s="45"/>
      <c r="Q11" s="46" t="s">
        <v>7</v>
      </c>
      <c r="R11" s="45"/>
      <c r="S11" s="46" t="s">
        <v>8</v>
      </c>
      <c r="T11" s="45"/>
      <c r="U11" s="46" t="s">
        <v>9</v>
      </c>
      <c r="V11" s="45"/>
    </row>
    <row r="12" spans="1:22" ht="15.75" x14ac:dyDescent="0.25">
      <c r="A12" s="40" t="s">
        <v>10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2">
        <v>891539.53</v>
      </c>
      <c r="N12" s="41"/>
      <c r="O12" s="42">
        <f>SUM(O13:P24)</f>
        <v>1073359</v>
      </c>
      <c r="P12" s="41"/>
      <c r="Q12" s="42">
        <f>SUM(Q13,Q16,Q19,Q22)</f>
        <v>1057646.9300000002</v>
      </c>
      <c r="R12" s="41"/>
      <c r="S12" s="37">
        <f>SUM(Q12/M12)*100</f>
        <v>118.63152383159053</v>
      </c>
      <c r="T12" s="38"/>
      <c r="U12" s="37">
        <f>SUM(Q12/O12)*100</f>
        <v>98.536177551033731</v>
      </c>
      <c r="V12" s="38"/>
    </row>
    <row r="13" spans="1:22" ht="15.75" x14ac:dyDescent="0.25">
      <c r="A13" s="26" t="s">
        <v>26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43">
        <v>384790</v>
      </c>
      <c r="N13" s="26"/>
      <c r="O13" s="43">
        <v>397490</v>
      </c>
      <c r="P13" s="26"/>
      <c r="Q13" s="43">
        <v>397194.31</v>
      </c>
      <c r="R13" s="26"/>
      <c r="S13" s="37"/>
      <c r="T13" s="38"/>
      <c r="U13" s="39" t="s">
        <v>18</v>
      </c>
      <c r="V13" s="26"/>
    </row>
    <row r="14" spans="1:22" ht="15.75" x14ac:dyDescent="0.25">
      <c r="A14" s="26" t="s">
        <v>27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43">
        <v>384790</v>
      </c>
      <c r="N14" s="26"/>
      <c r="O14" s="43" t="s">
        <v>18</v>
      </c>
      <c r="P14" s="26"/>
      <c r="Q14" s="43">
        <v>397194.31</v>
      </c>
      <c r="R14" s="26"/>
      <c r="S14" s="37"/>
      <c r="T14" s="38"/>
      <c r="U14" s="39" t="s">
        <v>18</v>
      </c>
      <c r="V14" s="26"/>
    </row>
    <row r="15" spans="1:22" ht="15.75" x14ac:dyDescent="0.25">
      <c r="A15" s="26" t="s">
        <v>28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43">
        <v>384790</v>
      </c>
      <c r="N15" s="26"/>
      <c r="O15" s="43" t="s">
        <v>18</v>
      </c>
      <c r="P15" s="26"/>
      <c r="Q15" s="43">
        <v>397194.31</v>
      </c>
      <c r="R15" s="26"/>
      <c r="S15" s="37"/>
      <c r="T15" s="38"/>
      <c r="U15" s="39" t="s">
        <v>18</v>
      </c>
      <c r="V15" s="26"/>
    </row>
    <row r="16" spans="1:22" ht="15.75" x14ac:dyDescent="0.25">
      <c r="A16" s="26" t="s">
        <v>29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43">
        <v>33433.47</v>
      </c>
      <c r="N16" s="26"/>
      <c r="O16" s="43">
        <v>40795</v>
      </c>
      <c r="P16" s="26"/>
      <c r="Q16" s="43">
        <v>36769.800000000003</v>
      </c>
      <c r="R16" s="26"/>
      <c r="S16" s="37">
        <f>SUM(Q16/M16)*100</f>
        <v>109.9790120499009</v>
      </c>
      <c r="T16" s="38"/>
      <c r="U16" s="39" t="s">
        <v>18</v>
      </c>
      <c r="V16" s="26"/>
    </row>
    <row r="17" spans="1:22" ht="15.75" x14ac:dyDescent="0.25">
      <c r="A17" s="26" t="s">
        <v>30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43">
        <v>33433.47</v>
      </c>
      <c r="N17" s="26"/>
      <c r="O17" s="43" t="s">
        <v>18</v>
      </c>
      <c r="P17" s="26"/>
      <c r="Q17" s="43">
        <v>36769.800000000003</v>
      </c>
      <c r="R17" s="26"/>
      <c r="S17" s="37"/>
      <c r="T17" s="38"/>
      <c r="U17" s="39" t="s">
        <v>18</v>
      </c>
      <c r="V17" s="26"/>
    </row>
    <row r="18" spans="1:22" ht="15.75" x14ac:dyDescent="0.25">
      <c r="A18" s="26" t="s">
        <v>31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43">
        <v>33433.47</v>
      </c>
      <c r="N18" s="26"/>
      <c r="O18" s="43" t="s">
        <v>18</v>
      </c>
      <c r="P18" s="26"/>
      <c r="Q18" s="43">
        <v>36769.800000000003</v>
      </c>
      <c r="R18" s="26"/>
      <c r="S18" s="37"/>
      <c r="T18" s="38"/>
      <c r="U18" s="39" t="s">
        <v>18</v>
      </c>
      <c r="V18" s="26"/>
    </row>
    <row r="19" spans="1:22" ht="15.75" x14ac:dyDescent="0.25">
      <c r="A19" s="26" t="s">
        <v>32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3">
        <v>63022.06</v>
      </c>
      <c r="N19" s="26"/>
      <c r="O19" s="43">
        <v>63479</v>
      </c>
      <c r="P19" s="26"/>
      <c r="Q19" s="43">
        <v>59017.41</v>
      </c>
      <c r="R19" s="26"/>
      <c r="S19" s="37">
        <f>SUM(Q19/M19)*100</f>
        <v>93.645637733834803</v>
      </c>
      <c r="T19" s="38"/>
      <c r="U19" s="39" t="s">
        <v>18</v>
      </c>
      <c r="V19" s="26"/>
    </row>
    <row r="20" spans="1:22" ht="15.75" x14ac:dyDescent="0.25">
      <c r="A20" s="26" t="s">
        <v>33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43">
        <v>63022.06</v>
      </c>
      <c r="N20" s="26"/>
      <c r="O20" s="43" t="s">
        <v>18</v>
      </c>
      <c r="P20" s="26"/>
      <c r="Q20" s="43">
        <v>59017.41</v>
      </c>
      <c r="R20" s="26"/>
      <c r="S20" s="37"/>
      <c r="T20" s="38"/>
      <c r="U20" s="39" t="s">
        <v>18</v>
      </c>
      <c r="V20" s="26"/>
    </row>
    <row r="21" spans="1:22" ht="15.75" x14ac:dyDescent="0.25">
      <c r="A21" s="26" t="s">
        <v>34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3">
        <v>63022.06</v>
      </c>
      <c r="N21" s="26"/>
      <c r="O21" s="43" t="s">
        <v>18</v>
      </c>
      <c r="P21" s="26"/>
      <c r="Q21" s="43">
        <v>59017.41</v>
      </c>
      <c r="R21" s="26"/>
      <c r="S21" s="37"/>
      <c r="T21" s="38"/>
      <c r="U21" s="39" t="s">
        <v>18</v>
      </c>
      <c r="V21" s="26"/>
    </row>
    <row r="22" spans="1:22" ht="15.75" x14ac:dyDescent="0.25">
      <c r="A22" s="26" t="s">
        <v>35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3">
        <v>410294</v>
      </c>
      <c r="N22" s="26"/>
      <c r="O22" s="43">
        <v>571595</v>
      </c>
      <c r="P22" s="26"/>
      <c r="Q22" s="43">
        <v>564665.41</v>
      </c>
      <c r="R22" s="26"/>
      <c r="S22" s="37">
        <f>SUM(Q22/M22)*100</f>
        <v>137.62458383500612</v>
      </c>
      <c r="T22" s="38"/>
      <c r="U22" s="39" t="s">
        <v>18</v>
      </c>
      <c r="V22" s="26"/>
    </row>
    <row r="23" spans="1:22" ht="15.75" x14ac:dyDescent="0.25">
      <c r="A23" s="26" t="s">
        <v>36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3">
        <v>410294</v>
      </c>
      <c r="N23" s="26"/>
      <c r="O23" s="43" t="s">
        <v>18</v>
      </c>
      <c r="P23" s="26"/>
      <c r="Q23" s="43">
        <v>559971.66</v>
      </c>
      <c r="R23" s="26"/>
      <c r="S23" s="37"/>
      <c r="T23" s="38"/>
      <c r="U23" s="39" t="s">
        <v>18</v>
      </c>
      <c r="V23" s="26"/>
    </row>
    <row r="24" spans="1:22" ht="15.75" x14ac:dyDescent="0.25">
      <c r="A24" s="26" t="s">
        <v>37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3">
        <v>410294</v>
      </c>
      <c r="N24" s="26"/>
      <c r="O24" s="43" t="s">
        <v>18</v>
      </c>
      <c r="P24" s="26"/>
      <c r="Q24" s="43">
        <v>559971.66</v>
      </c>
      <c r="R24" s="26"/>
      <c r="S24" s="37"/>
      <c r="T24" s="38"/>
      <c r="U24" s="39" t="s">
        <v>18</v>
      </c>
      <c r="V24" s="26"/>
    </row>
    <row r="25" spans="1:22" ht="15.75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  <c r="M25" s="51"/>
      <c r="N25" s="52"/>
      <c r="O25" s="51"/>
      <c r="P25" s="52"/>
      <c r="Q25" s="53">
        <v>4693.75</v>
      </c>
      <c r="R25" s="54"/>
      <c r="S25" s="37"/>
      <c r="T25" s="38"/>
      <c r="U25" s="55"/>
      <c r="V25" s="56"/>
    </row>
    <row r="26" spans="1:22" ht="15.75" x14ac:dyDescent="0.25">
      <c r="A26" s="40" t="s">
        <v>13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>
        <v>904291.59</v>
      </c>
      <c r="N26" s="41"/>
      <c r="O26" s="42">
        <f>SUM(O27,O34,O59)</f>
        <v>1052289</v>
      </c>
      <c r="P26" s="41"/>
      <c r="Q26" s="42">
        <v>904291.59</v>
      </c>
      <c r="R26" s="41"/>
      <c r="S26" s="37">
        <f>SUM(Q26/M26)*100</f>
        <v>100</v>
      </c>
      <c r="T26" s="38"/>
      <c r="U26" s="47">
        <v>98.45</v>
      </c>
      <c r="V26" s="41"/>
    </row>
    <row r="27" spans="1:22" ht="15.75" x14ac:dyDescent="0.25">
      <c r="A27" s="26" t="s">
        <v>38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3">
        <v>555579.99</v>
      </c>
      <c r="N27" s="26"/>
      <c r="O27" s="43">
        <v>689710</v>
      </c>
      <c r="P27" s="26"/>
      <c r="Q27" s="43">
        <v>685675.65</v>
      </c>
      <c r="R27" s="26"/>
      <c r="S27" s="37">
        <f>SUM(Q27/M27)*100</f>
        <v>123.4161889091794</v>
      </c>
      <c r="T27" s="38"/>
      <c r="U27" s="39" t="s">
        <v>18</v>
      </c>
      <c r="V27" s="26"/>
    </row>
    <row r="28" spans="1:22" ht="15.75" x14ac:dyDescent="0.25">
      <c r="A28" s="26" t="s">
        <v>39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3">
        <v>430046.66</v>
      </c>
      <c r="N28" s="26"/>
      <c r="O28" s="43" t="s">
        <v>18</v>
      </c>
      <c r="P28" s="26"/>
      <c r="Q28" s="43">
        <v>544994.06000000006</v>
      </c>
      <c r="R28" s="26"/>
      <c r="S28" s="37"/>
      <c r="T28" s="38"/>
      <c r="U28" s="39" t="s">
        <v>18</v>
      </c>
      <c r="V28" s="26"/>
    </row>
    <row r="29" spans="1:22" ht="15.75" x14ac:dyDescent="0.25">
      <c r="A29" s="26" t="s">
        <v>40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3">
        <v>430046.66</v>
      </c>
      <c r="N29" s="26"/>
      <c r="O29" s="43" t="s">
        <v>18</v>
      </c>
      <c r="P29" s="26"/>
      <c r="Q29" s="43">
        <v>544994.06000000006</v>
      </c>
      <c r="R29" s="26"/>
      <c r="S29" s="37"/>
      <c r="T29" s="38"/>
      <c r="U29" s="39" t="s">
        <v>18</v>
      </c>
      <c r="V29" s="26"/>
    </row>
    <row r="30" spans="1:22" ht="15.75" x14ac:dyDescent="0.25">
      <c r="A30" s="26" t="s">
        <v>41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3">
        <v>66490.100000000006</v>
      </c>
      <c r="N30" s="26"/>
      <c r="O30" s="43" t="s">
        <v>18</v>
      </c>
      <c r="P30" s="26"/>
      <c r="Q30" s="43">
        <v>63825.81</v>
      </c>
      <c r="R30" s="26"/>
      <c r="S30" s="37"/>
      <c r="T30" s="38"/>
      <c r="U30" s="39" t="s">
        <v>18</v>
      </c>
      <c r="V30" s="26"/>
    </row>
    <row r="31" spans="1:22" ht="15.75" x14ac:dyDescent="0.25">
      <c r="A31" s="26" t="s">
        <v>42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3">
        <v>66490.100000000006</v>
      </c>
      <c r="N31" s="26"/>
      <c r="O31" s="43" t="s">
        <v>18</v>
      </c>
      <c r="P31" s="26"/>
      <c r="Q31" s="43">
        <v>63825.81</v>
      </c>
      <c r="R31" s="26"/>
      <c r="S31" s="37"/>
      <c r="T31" s="38"/>
      <c r="U31" s="39" t="s">
        <v>18</v>
      </c>
      <c r="V31" s="26"/>
    </row>
    <row r="32" spans="1:22" ht="15.75" x14ac:dyDescent="0.25">
      <c r="A32" s="26" t="s">
        <v>43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3">
        <v>59043.23</v>
      </c>
      <c r="N32" s="26"/>
      <c r="O32" s="43" t="s">
        <v>18</v>
      </c>
      <c r="P32" s="26"/>
      <c r="Q32" s="43">
        <v>76855.78</v>
      </c>
      <c r="R32" s="26"/>
      <c r="S32" s="37"/>
      <c r="T32" s="38"/>
      <c r="U32" s="39" t="s">
        <v>18</v>
      </c>
      <c r="V32" s="26"/>
    </row>
    <row r="33" spans="1:22" ht="15.75" x14ac:dyDescent="0.25">
      <c r="A33" s="26" t="s">
        <v>44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3">
        <v>59043.23</v>
      </c>
      <c r="N33" s="26"/>
      <c r="O33" s="43" t="s">
        <v>18</v>
      </c>
      <c r="P33" s="26"/>
      <c r="Q33" s="43">
        <v>76855.78</v>
      </c>
      <c r="R33" s="26"/>
      <c r="S33" s="37"/>
      <c r="T33" s="38"/>
      <c r="U33" s="39" t="s">
        <v>18</v>
      </c>
      <c r="V33" s="26"/>
    </row>
    <row r="34" spans="1:22" ht="15.75" x14ac:dyDescent="0.25">
      <c r="A34" s="26" t="s">
        <v>45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43">
        <v>348711.6</v>
      </c>
      <c r="N34" s="26"/>
      <c r="O34" s="43">
        <v>362559</v>
      </c>
      <c r="P34" s="26"/>
      <c r="Q34" s="43">
        <v>338938.63</v>
      </c>
      <c r="R34" s="26"/>
      <c r="S34" s="37">
        <f>SUM(Q34/M34)*100</f>
        <v>97.197406108658285</v>
      </c>
      <c r="T34" s="38"/>
      <c r="U34" s="39" t="s">
        <v>18</v>
      </c>
      <c r="V34" s="26"/>
    </row>
    <row r="35" spans="1:22" ht="15.75" x14ac:dyDescent="0.25">
      <c r="A35" s="26" t="s">
        <v>46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3">
        <v>59300.17</v>
      </c>
      <c r="N35" s="26"/>
      <c r="O35" s="43" t="s">
        <v>18</v>
      </c>
      <c r="P35" s="26"/>
      <c r="Q35" s="43">
        <v>59929.01</v>
      </c>
      <c r="R35" s="26"/>
      <c r="S35" s="37"/>
      <c r="T35" s="38"/>
      <c r="U35" s="39" t="s">
        <v>18</v>
      </c>
      <c r="V35" s="26"/>
    </row>
    <row r="36" spans="1:22" ht="15.75" x14ac:dyDescent="0.25">
      <c r="A36" s="26" t="s">
        <v>47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43">
        <v>43192.11</v>
      </c>
      <c r="N36" s="26"/>
      <c r="O36" s="43" t="s">
        <v>18</v>
      </c>
      <c r="P36" s="26"/>
      <c r="Q36" s="43">
        <f>SUM(Q35-Q37)</f>
        <v>42820.740000000005</v>
      </c>
      <c r="R36" s="26"/>
      <c r="S36" s="37"/>
      <c r="T36" s="38"/>
      <c r="U36" s="39" t="s">
        <v>18</v>
      </c>
      <c r="V36" s="26"/>
    </row>
    <row r="37" spans="1:22" ht="15.75" x14ac:dyDescent="0.25">
      <c r="A37" s="26" t="s">
        <v>48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43">
        <v>16108.06</v>
      </c>
      <c r="N37" s="26"/>
      <c r="O37" s="43" t="s">
        <v>18</v>
      </c>
      <c r="P37" s="26"/>
      <c r="Q37" s="43">
        <v>17108.27</v>
      </c>
      <c r="R37" s="26"/>
      <c r="S37" s="37"/>
      <c r="T37" s="38"/>
      <c r="U37" s="39" t="s">
        <v>18</v>
      </c>
      <c r="V37" s="26"/>
    </row>
    <row r="38" spans="1:22" ht="15.75" x14ac:dyDescent="0.25">
      <c r="A38" s="26" t="s">
        <v>49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43">
        <v>70662.91</v>
      </c>
      <c r="N38" s="26"/>
      <c r="O38" s="43" t="s">
        <v>18</v>
      </c>
      <c r="P38" s="26"/>
      <c r="Q38" s="43">
        <v>36271.17</v>
      </c>
      <c r="R38" s="26"/>
      <c r="S38" s="37"/>
      <c r="T38" s="38"/>
      <c r="U38" s="39" t="s">
        <v>18</v>
      </c>
      <c r="V38" s="26"/>
    </row>
    <row r="39" spans="1:22" ht="15.75" x14ac:dyDescent="0.25">
      <c r="A39" s="26" t="s">
        <v>50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43">
        <v>2663.73</v>
      </c>
      <c r="N39" s="26"/>
      <c r="O39" s="43" t="s">
        <v>18</v>
      </c>
      <c r="P39" s="26"/>
      <c r="Q39" s="43">
        <v>2576.36</v>
      </c>
      <c r="R39" s="26"/>
      <c r="S39" s="37"/>
      <c r="T39" s="38"/>
      <c r="U39" s="39" t="s">
        <v>18</v>
      </c>
      <c r="V39" s="26"/>
    </row>
    <row r="40" spans="1:22" ht="15.75" x14ac:dyDescent="0.25">
      <c r="A40" s="26" t="s">
        <v>51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43">
        <v>44574.22</v>
      </c>
      <c r="N40" s="26"/>
      <c r="O40" s="43" t="s">
        <v>18</v>
      </c>
      <c r="P40" s="26"/>
      <c r="Q40" s="43">
        <v>12880.46</v>
      </c>
      <c r="R40" s="26"/>
      <c r="S40" s="37"/>
      <c r="T40" s="38"/>
      <c r="U40" s="39" t="s">
        <v>18</v>
      </c>
      <c r="V40" s="26"/>
    </row>
    <row r="41" spans="1:22" ht="15.75" x14ac:dyDescent="0.25">
      <c r="A41" s="26" t="s">
        <v>52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43">
        <v>18370.64</v>
      </c>
      <c r="N41" s="26"/>
      <c r="O41" s="43" t="s">
        <v>18</v>
      </c>
      <c r="P41" s="26"/>
      <c r="Q41" s="43">
        <v>15148.65</v>
      </c>
      <c r="R41" s="26"/>
      <c r="S41" s="37"/>
      <c r="T41" s="38"/>
      <c r="U41" s="39" t="s">
        <v>18</v>
      </c>
      <c r="V41" s="26"/>
    </row>
    <row r="42" spans="1:22" ht="15.75" x14ac:dyDescent="0.25">
      <c r="A42" s="26" t="s">
        <v>53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43">
        <v>3987.25</v>
      </c>
      <c r="N42" s="26"/>
      <c r="O42" s="43" t="s">
        <v>18</v>
      </c>
      <c r="P42" s="26"/>
      <c r="Q42" s="43">
        <v>3784.38</v>
      </c>
      <c r="R42" s="26"/>
      <c r="S42" s="37"/>
      <c r="T42" s="38"/>
      <c r="U42" s="39" t="s">
        <v>18</v>
      </c>
      <c r="V42" s="26"/>
    </row>
    <row r="43" spans="1:22" ht="15.75" x14ac:dyDescent="0.25">
      <c r="A43" s="26" t="s">
        <v>54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43">
        <v>1067.07</v>
      </c>
      <c r="N43" s="26"/>
      <c r="O43" s="43" t="s">
        <v>18</v>
      </c>
      <c r="P43" s="26"/>
      <c r="Q43" s="43">
        <v>1881.32</v>
      </c>
      <c r="R43" s="26"/>
      <c r="S43" s="37"/>
      <c r="T43" s="38"/>
      <c r="U43" s="39" t="s">
        <v>18</v>
      </c>
      <c r="V43" s="26"/>
    </row>
    <row r="44" spans="1:22" ht="15.75" x14ac:dyDescent="0.25">
      <c r="A44" s="26" t="s">
        <v>55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43">
        <v>198943.61</v>
      </c>
      <c r="N44" s="26"/>
      <c r="O44" s="43" t="s">
        <v>18</v>
      </c>
      <c r="P44" s="26"/>
      <c r="Q44" s="43">
        <v>223956.3</v>
      </c>
      <c r="R44" s="26"/>
      <c r="S44" s="37"/>
      <c r="T44" s="38"/>
      <c r="U44" s="39" t="s">
        <v>18</v>
      </c>
      <c r="V44" s="26"/>
    </row>
    <row r="45" spans="1:22" ht="15.75" x14ac:dyDescent="0.25">
      <c r="A45" s="26" t="s">
        <v>56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43">
        <v>5836.76</v>
      </c>
      <c r="N45" s="26"/>
      <c r="O45" s="43" t="s">
        <v>18</v>
      </c>
      <c r="P45" s="26"/>
      <c r="Q45" s="43">
        <v>6946.77</v>
      </c>
      <c r="R45" s="26"/>
      <c r="S45" s="37"/>
      <c r="T45" s="38"/>
      <c r="U45" s="39" t="s">
        <v>18</v>
      </c>
      <c r="V45" s="26"/>
    </row>
    <row r="46" spans="1:22" ht="15.75" x14ac:dyDescent="0.25">
      <c r="A46" s="26" t="s">
        <v>57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43">
        <v>2294.11</v>
      </c>
      <c r="N46" s="26"/>
      <c r="O46" s="43" t="s">
        <v>18</v>
      </c>
      <c r="P46" s="26"/>
      <c r="Q46" s="43">
        <v>2021.98</v>
      </c>
      <c r="R46" s="26"/>
      <c r="S46" s="37"/>
      <c r="T46" s="38"/>
      <c r="U46" s="39" t="s">
        <v>18</v>
      </c>
      <c r="V46" s="26"/>
    </row>
    <row r="47" spans="1:22" ht="15.75" x14ac:dyDescent="0.25">
      <c r="A47" s="26" t="s">
        <v>58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43">
        <v>4665.54</v>
      </c>
      <c r="N47" s="26"/>
      <c r="O47" s="43" t="s">
        <v>18</v>
      </c>
      <c r="P47" s="26"/>
      <c r="Q47" s="43">
        <v>5500.71</v>
      </c>
      <c r="R47" s="26"/>
      <c r="S47" s="37"/>
      <c r="T47" s="38"/>
      <c r="U47" s="39" t="s">
        <v>18</v>
      </c>
      <c r="V47" s="26"/>
    </row>
    <row r="48" spans="1:22" ht="15.75" x14ac:dyDescent="0.25">
      <c r="A48" s="26" t="s">
        <v>59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43">
        <v>1645.83</v>
      </c>
      <c r="N48" s="26"/>
      <c r="O48" s="43" t="s">
        <v>18</v>
      </c>
      <c r="P48" s="26"/>
      <c r="Q48" s="43">
        <v>6778.52</v>
      </c>
      <c r="R48" s="26"/>
      <c r="S48" s="37"/>
      <c r="T48" s="38"/>
      <c r="U48" s="39" t="s">
        <v>18</v>
      </c>
      <c r="V48" s="26"/>
    </row>
    <row r="49" spans="1:22" ht="15.75" x14ac:dyDescent="0.25">
      <c r="A49" s="26" t="s">
        <v>60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43">
        <v>33344.06</v>
      </c>
      <c r="N49" s="26"/>
      <c r="O49" s="43" t="s">
        <v>18</v>
      </c>
      <c r="P49" s="26"/>
      <c r="Q49" s="43">
        <v>60382.68</v>
      </c>
      <c r="R49" s="26"/>
      <c r="S49" s="37"/>
      <c r="T49" s="38"/>
      <c r="U49" s="39" t="s">
        <v>18</v>
      </c>
      <c r="V49" s="26"/>
    </row>
    <row r="50" spans="1:22" ht="15.75" x14ac:dyDescent="0.25">
      <c r="A50" s="26" t="s">
        <v>61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43">
        <v>126754.34</v>
      </c>
      <c r="N50" s="26"/>
      <c r="O50" s="43" t="s">
        <v>18</v>
      </c>
      <c r="P50" s="26"/>
      <c r="Q50" s="43">
        <v>124122.72</v>
      </c>
      <c r="R50" s="26"/>
      <c r="S50" s="37"/>
      <c r="T50" s="38"/>
      <c r="U50" s="39" t="s">
        <v>18</v>
      </c>
      <c r="V50" s="26"/>
    </row>
    <row r="51" spans="1:22" ht="15.75" x14ac:dyDescent="0.25">
      <c r="A51" s="26" t="s">
        <v>62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43">
        <v>2526.8200000000002</v>
      </c>
      <c r="N51" s="26"/>
      <c r="O51" s="43" t="s">
        <v>18</v>
      </c>
      <c r="P51" s="26"/>
      <c r="Q51" s="43">
        <v>2683.94</v>
      </c>
      <c r="R51" s="26"/>
      <c r="S51" s="37"/>
      <c r="T51" s="38"/>
      <c r="U51" s="39" t="s">
        <v>18</v>
      </c>
      <c r="V51" s="26"/>
    </row>
    <row r="52" spans="1:22" ht="15.75" x14ac:dyDescent="0.25">
      <c r="A52" s="26" t="s">
        <v>63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43">
        <v>21876.15</v>
      </c>
      <c r="N52" s="26"/>
      <c r="O52" s="43" t="s">
        <v>18</v>
      </c>
      <c r="P52" s="26"/>
      <c r="Q52" s="43">
        <v>15518.98</v>
      </c>
      <c r="R52" s="26"/>
      <c r="S52" s="37"/>
      <c r="T52" s="38"/>
      <c r="U52" s="39" t="s">
        <v>18</v>
      </c>
      <c r="V52" s="26"/>
    </row>
    <row r="53" spans="1:22" ht="15.75" x14ac:dyDescent="0.25">
      <c r="A53" s="26" t="s">
        <v>64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43">
        <v>19804.91</v>
      </c>
      <c r="N53" s="26"/>
      <c r="O53" s="43" t="s">
        <v>18</v>
      </c>
      <c r="P53" s="26"/>
      <c r="Q53" s="43">
        <v>18782.150000000001</v>
      </c>
      <c r="R53" s="26"/>
      <c r="S53" s="37"/>
      <c r="T53" s="38"/>
      <c r="U53" s="39" t="s">
        <v>18</v>
      </c>
      <c r="V53" s="26"/>
    </row>
    <row r="54" spans="1:22" ht="15.75" x14ac:dyDescent="0.25">
      <c r="A54" s="26" t="s">
        <v>65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43">
        <v>1351.56</v>
      </c>
      <c r="N54" s="26"/>
      <c r="O54" s="43" t="s">
        <v>18</v>
      </c>
      <c r="P54" s="26"/>
      <c r="Q54" s="43">
        <v>1895.3</v>
      </c>
      <c r="R54" s="26"/>
      <c r="S54" s="37"/>
      <c r="T54" s="38"/>
      <c r="U54" s="39" t="s">
        <v>18</v>
      </c>
      <c r="V54" s="26"/>
    </row>
    <row r="55" spans="1:22" ht="15.75" x14ac:dyDescent="0.25">
      <c r="A55" s="26" t="s">
        <v>66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43">
        <v>8798.99</v>
      </c>
      <c r="N55" s="26"/>
      <c r="O55" s="43" t="s">
        <v>18</v>
      </c>
      <c r="P55" s="26"/>
      <c r="Q55" s="43">
        <v>6752.97</v>
      </c>
      <c r="R55" s="26"/>
      <c r="S55" s="37"/>
      <c r="T55" s="38"/>
      <c r="U55" s="39" t="s">
        <v>18</v>
      </c>
      <c r="V55" s="26"/>
    </row>
    <row r="56" spans="1:22" ht="15.75" x14ac:dyDescent="0.25">
      <c r="A56" s="26" t="s">
        <v>67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43">
        <v>419.42</v>
      </c>
      <c r="N56" s="26"/>
      <c r="O56" s="43" t="s">
        <v>18</v>
      </c>
      <c r="P56" s="26"/>
      <c r="Q56" s="43">
        <v>419.42</v>
      </c>
      <c r="R56" s="26"/>
      <c r="S56" s="37"/>
      <c r="T56" s="38"/>
      <c r="U56" s="39" t="s">
        <v>18</v>
      </c>
      <c r="V56" s="26"/>
    </row>
    <row r="57" spans="1:22" ht="15.75" x14ac:dyDescent="0.25">
      <c r="A57" s="26" t="s">
        <v>68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43">
        <v>2398.3200000000002</v>
      </c>
      <c r="N57" s="26"/>
      <c r="O57" s="43" t="s">
        <v>18</v>
      </c>
      <c r="P57" s="26"/>
      <c r="Q57" s="43">
        <v>2710.32</v>
      </c>
      <c r="R57" s="26"/>
      <c r="S57" s="37"/>
      <c r="T57" s="38"/>
      <c r="U57" s="39" t="s">
        <v>18</v>
      </c>
      <c r="V57" s="26"/>
    </row>
    <row r="58" spans="1:22" ht="15.75" x14ac:dyDescent="0.25">
      <c r="A58" s="26" t="s">
        <v>69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43">
        <v>6836.62</v>
      </c>
      <c r="N58" s="26"/>
      <c r="O58" s="43" t="s">
        <v>18</v>
      </c>
      <c r="P58" s="26"/>
      <c r="Q58" s="43">
        <v>7004.14</v>
      </c>
      <c r="R58" s="26"/>
      <c r="S58" s="37"/>
      <c r="T58" s="38"/>
      <c r="U58" s="39" t="s">
        <v>18</v>
      </c>
      <c r="V58" s="26"/>
    </row>
    <row r="59" spans="1:22" ht="15.75" x14ac:dyDescent="0.25">
      <c r="A59" s="26" t="s">
        <v>70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43">
        <v>0</v>
      </c>
      <c r="N59" s="26"/>
      <c r="O59" s="43">
        <v>20</v>
      </c>
      <c r="P59" s="26"/>
      <c r="Q59" s="43">
        <v>0</v>
      </c>
      <c r="R59" s="26"/>
      <c r="S59" s="37">
        <v>0</v>
      </c>
      <c r="T59" s="38"/>
      <c r="U59" s="39" t="s">
        <v>18</v>
      </c>
      <c r="V59" s="26"/>
    </row>
    <row r="60" spans="1:22" ht="15.75" x14ac:dyDescent="0.25">
      <c r="A60" s="26" t="s">
        <v>71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43">
        <v>0</v>
      </c>
      <c r="N60" s="26"/>
      <c r="O60" s="43" t="s">
        <v>18</v>
      </c>
      <c r="P60" s="26"/>
      <c r="Q60" s="43">
        <v>0</v>
      </c>
      <c r="R60" s="26"/>
      <c r="S60" s="37"/>
      <c r="T60" s="38"/>
      <c r="U60" s="39" t="s">
        <v>18</v>
      </c>
      <c r="V60" s="26"/>
    </row>
    <row r="61" spans="1:22" ht="15.75" x14ac:dyDescent="0.25">
      <c r="A61" s="26" t="s">
        <v>72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43">
        <v>0</v>
      </c>
      <c r="N61" s="26"/>
      <c r="O61" s="43" t="s">
        <v>18</v>
      </c>
      <c r="P61" s="26"/>
      <c r="Q61" s="43" t="s">
        <v>18</v>
      </c>
      <c r="R61" s="26"/>
      <c r="S61" s="37"/>
      <c r="T61" s="38"/>
      <c r="U61" s="39" t="s">
        <v>18</v>
      </c>
      <c r="V61" s="26"/>
    </row>
    <row r="62" spans="1:22" ht="15.75" x14ac:dyDescent="0.25">
      <c r="A62" s="40" t="s">
        <v>14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2">
        <v>25990.45</v>
      </c>
      <c r="N62" s="41"/>
      <c r="O62" s="42">
        <f>SUM(O63,O70)</f>
        <v>22070</v>
      </c>
      <c r="P62" s="41"/>
      <c r="Q62" s="42">
        <f>SUM(Q63,Q70)</f>
        <v>22068.75</v>
      </c>
      <c r="R62" s="41"/>
      <c r="S62" s="37">
        <f>SUM(Q62/M62)*100</f>
        <v>84.910996154356695</v>
      </c>
      <c r="T62" s="38"/>
      <c r="U62" s="47">
        <v>96.08</v>
      </c>
      <c r="V62" s="41"/>
    </row>
    <row r="63" spans="1:22" ht="15.75" x14ac:dyDescent="0.25">
      <c r="A63" s="26" t="s">
        <v>73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43">
        <v>1041.67</v>
      </c>
      <c r="N63" s="26"/>
      <c r="O63" s="43">
        <v>9375</v>
      </c>
      <c r="P63" s="26"/>
      <c r="Q63" s="43">
        <v>9375</v>
      </c>
      <c r="R63" s="26"/>
      <c r="S63" s="37">
        <f>SUM(Q63/M63)*100</f>
        <v>899.99712000921579</v>
      </c>
      <c r="T63" s="38"/>
      <c r="U63" s="39" t="s">
        <v>18</v>
      </c>
      <c r="V63" s="26"/>
    </row>
    <row r="64" spans="1:22" ht="15.75" x14ac:dyDescent="0.25">
      <c r="A64" s="26" t="s">
        <v>74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43">
        <v>1041.67</v>
      </c>
      <c r="N64" s="26"/>
      <c r="O64" s="43" t="s">
        <v>18</v>
      </c>
      <c r="P64" s="26"/>
      <c r="Q64" s="43">
        <v>9375</v>
      </c>
      <c r="R64" s="26"/>
      <c r="S64" s="37"/>
      <c r="T64" s="38"/>
      <c r="U64" s="39" t="s">
        <v>18</v>
      </c>
      <c r="V64" s="26"/>
    </row>
    <row r="65" spans="1:22" ht="15.75" x14ac:dyDescent="0.25">
      <c r="A65" s="26" t="s">
        <v>75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43">
        <v>1041.67</v>
      </c>
      <c r="N65" s="26"/>
      <c r="O65" s="43" t="s">
        <v>18</v>
      </c>
      <c r="P65" s="26"/>
      <c r="Q65" s="43">
        <v>9375</v>
      </c>
      <c r="R65" s="26"/>
      <c r="S65" s="37"/>
      <c r="T65" s="38"/>
      <c r="U65" s="39" t="s">
        <v>18</v>
      </c>
      <c r="V65" s="26"/>
    </row>
    <row r="66" spans="1:22" ht="15.75" x14ac:dyDescent="0.25">
      <c r="A66" s="26" t="s">
        <v>76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43">
        <v>24948.78</v>
      </c>
      <c r="N66" s="26"/>
      <c r="O66" s="43">
        <v>0</v>
      </c>
      <c r="P66" s="26"/>
      <c r="Q66" s="43">
        <v>0</v>
      </c>
      <c r="R66" s="26"/>
      <c r="S66" s="37"/>
      <c r="T66" s="38"/>
      <c r="U66" s="39" t="s">
        <v>18</v>
      </c>
      <c r="V66" s="26"/>
    </row>
    <row r="67" spans="1:22" ht="15.75" x14ac:dyDescent="0.25">
      <c r="A67" s="26" t="s">
        <v>77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43">
        <v>24948.78</v>
      </c>
      <c r="N67" s="26"/>
      <c r="O67" s="43" t="s">
        <v>18</v>
      </c>
      <c r="P67" s="26"/>
      <c r="Q67" s="43">
        <v>0</v>
      </c>
      <c r="R67" s="26"/>
      <c r="S67" s="37"/>
      <c r="T67" s="38"/>
      <c r="U67" s="39" t="s">
        <v>18</v>
      </c>
      <c r="V67" s="26"/>
    </row>
    <row r="68" spans="1:22" ht="15.75" x14ac:dyDescent="0.25">
      <c r="A68" s="26" t="s">
        <v>78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43">
        <v>0</v>
      </c>
      <c r="N68" s="26"/>
      <c r="O68" s="43" t="s">
        <v>18</v>
      </c>
      <c r="P68" s="26"/>
      <c r="Q68" s="43">
        <v>0</v>
      </c>
      <c r="R68" s="26"/>
      <c r="S68" s="37"/>
      <c r="T68" s="38"/>
      <c r="U68" s="39" t="s">
        <v>18</v>
      </c>
      <c r="V68" s="26"/>
    </row>
    <row r="69" spans="1:22" ht="15.75" x14ac:dyDescent="0.25">
      <c r="A69" s="26" t="s">
        <v>79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43">
        <v>24948.78</v>
      </c>
      <c r="N69" s="26"/>
      <c r="O69" s="43" t="s">
        <v>18</v>
      </c>
      <c r="P69" s="26"/>
      <c r="Q69" s="43">
        <v>0</v>
      </c>
      <c r="R69" s="26"/>
      <c r="S69" s="37"/>
      <c r="T69" s="38"/>
      <c r="U69" s="39" t="s">
        <v>18</v>
      </c>
      <c r="V69" s="26"/>
    </row>
    <row r="70" spans="1:22" ht="15.75" x14ac:dyDescent="0.25">
      <c r="A70" s="26" t="s">
        <v>80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43">
        <v>0</v>
      </c>
      <c r="N70" s="26"/>
      <c r="O70" s="43">
        <v>12695</v>
      </c>
      <c r="P70" s="26"/>
      <c r="Q70" s="43">
        <v>12693.75</v>
      </c>
      <c r="R70" s="26"/>
      <c r="S70" s="37">
        <v>0</v>
      </c>
      <c r="T70" s="38"/>
      <c r="U70" s="39" t="s">
        <v>18</v>
      </c>
      <c r="V70" s="26"/>
    </row>
    <row r="71" spans="1:22" ht="15.75" x14ac:dyDescent="0.25">
      <c r="A71" s="26" t="s">
        <v>81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43">
        <v>0</v>
      </c>
      <c r="N71" s="26"/>
      <c r="O71" s="43" t="s">
        <v>18</v>
      </c>
      <c r="P71" s="26"/>
      <c r="Q71" s="43">
        <v>12693.75</v>
      </c>
      <c r="R71" s="26"/>
      <c r="S71" s="37"/>
      <c r="T71" s="38"/>
      <c r="U71" s="39" t="s">
        <v>18</v>
      </c>
      <c r="V71" s="26"/>
    </row>
    <row r="72" spans="1:22" ht="15.75" x14ac:dyDescent="0.25">
      <c r="A72" s="26" t="s">
        <v>82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43">
        <v>0</v>
      </c>
      <c r="N72" s="26"/>
      <c r="O72" s="43" t="s">
        <v>18</v>
      </c>
      <c r="P72" s="26"/>
      <c r="Q72" s="43">
        <v>12693.75</v>
      </c>
      <c r="R72" s="26"/>
      <c r="S72" s="37"/>
      <c r="T72" s="38"/>
      <c r="U72" s="39" t="s">
        <v>18</v>
      </c>
      <c r="V72" s="26"/>
    </row>
    <row r="73" spans="1:22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12"/>
      <c r="P73" s="2"/>
      <c r="Q73" s="2"/>
      <c r="R73" s="2"/>
      <c r="S73" s="2"/>
      <c r="T73" s="2"/>
      <c r="U73" s="2"/>
      <c r="V73" s="2"/>
    </row>
    <row r="74" spans="1:22" ht="15.75" x14ac:dyDescent="0.25">
      <c r="A74" s="5" t="s">
        <v>113</v>
      </c>
      <c r="B74" s="5"/>
      <c r="C74" s="5"/>
      <c r="D74" s="5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x14ac:dyDescent="0.25">
      <c r="A77" s="34" t="s">
        <v>0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4" t="s">
        <v>1</v>
      </c>
      <c r="N77" s="34"/>
      <c r="O77" s="34" t="s">
        <v>199</v>
      </c>
      <c r="P77" s="34"/>
      <c r="Q77" s="34" t="s">
        <v>200</v>
      </c>
      <c r="R77" s="34"/>
      <c r="S77" s="34" t="s">
        <v>2</v>
      </c>
      <c r="T77" s="34"/>
      <c r="U77" s="34" t="s">
        <v>3</v>
      </c>
      <c r="V77" s="34"/>
    </row>
    <row r="78" spans="1:22" ht="15.75" x14ac:dyDescent="0.25">
      <c r="A78" s="57" t="s">
        <v>83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7" t="s">
        <v>5</v>
      </c>
      <c r="N78" s="58"/>
      <c r="O78" s="57" t="s">
        <v>6</v>
      </c>
      <c r="P78" s="58"/>
      <c r="Q78" s="57" t="s">
        <v>7</v>
      </c>
      <c r="R78" s="58"/>
      <c r="S78" s="57" t="s">
        <v>8</v>
      </c>
      <c r="T78" s="58"/>
      <c r="U78" s="57" t="s">
        <v>9</v>
      </c>
      <c r="V78" s="58"/>
    </row>
    <row r="79" spans="1:22" ht="15.75" x14ac:dyDescent="0.25">
      <c r="A79" s="64" t="s">
        <v>84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6">
        <v>891539.53</v>
      </c>
      <c r="N79" s="65"/>
      <c r="O79" s="66">
        <f>SUM(O80,O83,O85,O87,O89,O91)</f>
        <v>1074359</v>
      </c>
      <c r="P79" s="65"/>
      <c r="Q79" s="66">
        <f>SUM(Q80,Q83,Q85,Q87,Q89,Q91)</f>
        <v>1057646.9300000002</v>
      </c>
      <c r="R79" s="65"/>
      <c r="S79" s="67">
        <f>SUM(Q79/M79)*100</f>
        <v>118.63152383159053</v>
      </c>
      <c r="T79" s="68"/>
      <c r="U79" s="67">
        <f>SUM(Q79/O79)*100</f>
        <v>98.444461302041503</v>
      </c>
      <c r="V79" s="68"/>
    </row>
    <row r="80" spans="1:22" ht="15.75" x14ac:dyDescent="0.25">
      <c r="A80" s="59" t="s">
        <v>85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1">
        <f>SUM(M81,M82)</f>
        <v>410294</v>
      </c>
      <c r="N80" s="60"/>
      <c r="O80" s="61">
        <f>SUM(O81,O82)</f>
        <v>571595</v>
      </c>
      <c r="P80" s="60"/>
      <c r="Q80" s="61">
        <v>564665.41</v>
      </c>
      <c r="R80" s="60"/>
      <c r="S80" s="62">
        <f t="shared" ref="S80:S86" si="0">SUM(Q80/M80)*100</f>
        <v>137.62458383500612</v>
      </c>
      <c r="T80" s="63"/>
      <c r="U80" s="62">
        <f t="shared" ref="U80:U86" si="1">SUM(Q80/O80)*100</f>
        <v>98.787674839702944</v>
      </c>
      <c r="V80" s="63"/>
    </row>
    <row r="81" spans="1:22" ht="15.75" x14ac:dyDescent="0.25">
      <c r="A81" s="75" t="s">
        <v>86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76">
        <v>382594.3</v>
      </c>
      <c r="N81" s="35"/>
      <c r="O81" s="76">
        <v>542545</v>
      </c>
      <c r="P81" s="35"/>
      <c r="Q81" s="76">
        <f>SUM(Q80-Q82)</f>
        <v>535419.6</v>
      </c>
      <c r="R81" s="35"/>
      <c r="S81" s="28">
        <f t="shared" si="0"/>
        <v>139.94447904738777</v>
      </c>
      <c r="T81" s="74"/>
      <c r="U81" s="28">
        <f t="shared" si="1"/>
        <v>98.686671151701702</v>
      </c>
      <c r="V81" s="74"/>
    </row>
    <row r="82" spans="1:22" ht="15.75" x14ac:dyDescent="0.25">
      <c r="A82" s="69" t="s">
        <v>92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1"/>
      <c r="M82" s="72">
        <v>27699.7</v>
      </c>
      <c r="N82" s="73"/>
      <c r="O82" s="72">
        <v>29050</v>
      </c>
      <c r="P82" s="73"/>
      <c r="Q82" s="72">
        <v>29245.81</v>
      </c>
      <c r="R82" s="73"/>
      <c r="S82" s="28">
        <f t="shared" si="0"/>
        <v>105.58168500019856</v>
      </c>
      <c r="T82" s="74"/>
      <c r="U82" s="28">
        <f t="shared" si="1"/>
        <v>100.6740447504303</v>
      </c>
      <c r="V82" s="74"/>
    </row>
    <row r="83" spans="1:22" ht="15.75" x14ac:dyDescent="0.25">
      <c r="A83" s="59" t="s">
        <v>87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1">
        <v>96455.53</v>
      </c>
      <c r="N83" s="60"/>
      <c r="O83" s="61">
        <v>95</v>
      </c>
      <c r="P83" s="60"/>
      <c r="Q83" s="61">
        <v>0</v>
      </c>
      <c r="R83" s="60"/>
      <c r="S83" s="62">
        <f t="shared" si="0"/>
        <v>0</v>
      </c>
      <c r="T83" s="63"/>
      <c r="U83" s="62">
        <f t="shared" si="1"/>
        <v>0</v>
      </c>
      <c r="V83" s="63"/>
    </row>
    <row r="84" spans="1:22" ht="15.75" x14ac:dyDescent="0.25">
      <c r="A84" s="75" t="s">
        <v>203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76">
        <v>96455.53</v>
      </c>
      <c r="N84" s="35"/>
      <c r="O84" s="76">
        <v>95</v>
      </c>
      <c r="P84" s="35"/>
      <c r="Q84" s="76">
        <v>0</v>
      </c>
      <c r="R84" s="35"/>
      <c r="S84" s="28">
        <f t="shared" si="0"/>
        <v>0</v>
      </c>
      <c r="T84" s="74"/>
      <c r="U84" s="28">
        <f t="shared" si="1"/>
        <v>0</v>
      </c>
      <c r="V84" s="74"/>
    </row>
    <row r="85" spans="1:22" ht="15.75" x14ac:dyDescent="0.25">
      <c r="A85" s="59" t="s">
        <v>89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1">
        <v>384790</v>
      </c>
      <c r="N85" s="60"/>
      <c r="O85" s="61">
        <v>99795</v>
      </c>
      <c r="P85" s="60"/>
      <c r="Q85" s="61">
        <v>93892.13</v>
      </c>
      <c r="R85" s="60"/>
      <c r="S85" s="62">
        <f t="shared" si="0"/>
        <v>24.40087580238572</v>
      </c>
      <c r="T85" s="63"/>
      <c r="U85" s="62">
        <f t="shared" si="1"/>
        <v>94.085004258730393</v>
      </c>
      <c r="V85" s="63"/>
    </row>
    <row r="86" spans="1:22" ht="15.75" x14ac:dyDescent="0.25">
      <c r="A86" s="75" t="s">
        <v>204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76">
        <v>384790</v>
      </c>
      <c r="N86" s="35"/>
      <c r="O86" s="76">
        <v>99795</v>
      </c>
      <c r="P86" s="35"/>
      <c r="Q86" s="76">
        <v>93892.13</v>
      </c>
      <c r="R86" s="35"/>
      <c r="S86" s="28">
        <f t="shared" si="0"/>
        <v>24.40087580238572</v>
      </c>
      <c r="T86" s="74"/>
      <c r="U86" s="28">
        <f t="shared" si="1"/>
        <v>94.085004258730393</v>
      </c>
      <c r="V86" s="74"/>
    </row>
    <row r="87" spans="1:22" ht="15.75" x14ac:dyDescent="0.25">
      <c r="A87" s="77" t="s">
        <v>206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8" t="s">
        <v>18</v>
      </c>
      <c r="N87" s="60"/>
      <c r="O87" s="79">
        <v>397490</v>
      </c>
      <c r="P87" s="79"/>
      <c r="Q87" s="79">
        <v>397194.31</v>
      </c>
      <c r="R87" s="79"/>
      <c r="S87" s="78" t="s">
        <v>18</v>
      </c>
      <c r="T87" s="60"/>
      <c r="U87" s="62">
        <f>SUM(Q87/O87)*100</f>
        <v>99.925610707187602</v>
      </c>
      <c r="V87" s="63"/>
    </row>
    <row r="88" spans="1:22" ht="16.5" customHeight="1" x14ac:dyDescent="0.25">
      <c r="A88" s="80" t="s">
        <v>205</v>
      </c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2"/>
      <c r="M88" s="83"/>
      <c r="N88" s="84"/>
      <c r="O88" s="85">
        <v>379490</v>
      </c>
      <c r="P88" s="86"/>
      <c r="Q88" s="87">
        <v>397194.31</v>
      </c>
      <c r="R88" s="87"/>
      <c r="S88" s="83"/>
      <c r="T88" s="84"/>
      <c r="U88" s="28">
        <f>SUM(Q88/O88)*100</f>
        <v>104.66529025797782</v>
      </c>
      <c r="V88" s="74"/>
    </row>
    <row r="89" spans="1:22" ht="16.5" customHeight="1" x14ac:dyDescent="0.25">
      <c r="A89" s="19" t="s">
        <v>213</v>
      </c>
      <c r="B89" s="20" t="s">
        <v>217</v>
      </c>
      <c r="C89" s="20"/>
      <c r="D89" s="20"/>
      <c r="E89" s="20"/>
      <c r="F89" s="20"/>
      <c r="G89" s="20"/>
      <c r="H89" s="20"/>
      <c r="I89" s="20"/>
      <c r="J89" s="20"/>
      <c r="K89" s="20"/>
      <c r="L89" s="21"/>
      <c r="M89" s="22"/>
      <c r="N89" s="23"/>
      <c r="O89" s="88">
        <v>4384</v>
      </c>
      <c r="P89" s="89"/>
      <c r="Q89" s="88">
        <v>1895.08</v>
      </c>
      <c r="R89" s="89"/>
      <c r="S89" s="22"/>
      <c r="T89" s="23"/>
      <c r="U89" s="62">
        <f>SUM(Q89/O89)*100</f>
        <v>43.227189781021899</v>
      </c>
      <c r="V89" s="63"/>
    </row>
    <row r="90" spans="1:22" ht="16.5" customHeight="1" x14ac:dyDescent="0.25">
      <c r="A90" s="13" t="s">
        <v>214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5"/>
      <c r="M90" s="16"/>
      <c r="N90" s="17"/>
      <c r="O90" s="85">
        <v>4384</v>
      </c>
      <c r="P90" s="86"/>
      <c r="Q90" s="85">
        <v>1895.08</v>
      </c>
      <c r="R90" s="86"/>
      <c r="S90" s="16"/>
      <c r="T90" s="17"/>
      <c r="U90" s="28">
        <f>SUM(Q90/O90)*100</f>
        <v>43.227189781021899</v>
      </c>
      <c r="V90" s="74"/>
    </row>
    <row r="91" spans="1:22" ht="16.5" customHeight="1" x14ac:dyDescent="0.25">
      <c r="A91" s="59" t="s">
        <v>95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1">
        <v>0</v>
      </c>
      <c r="N91" s="60"/>
      <c r="O91" s="61">
        <f>SUM(O92:P94)</f>
        <v>1000</v>
      </c>
      <c r="P91" s="60"/>
      <c r="Q91" s="61">
        <v>0</v>
      </c>
      <c r="R91" s="60"/>
      <c r="S91" s="90"/>
      <c r="T91" s="60"/>
      <c r="U91" s="90">
        <v>0</v>
      </c>
      <c r="V91" s="60"/>
    </row>
    <row r="92" spans="1:22" ht="16.5" customHeight="1" x14ac:dyDescent="0.25">
      <c r="A92" s="75" t="s">
        <v>216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76">
        <v>0</v>
      </c>
      <c r="N92" s="35"/>
      <c r="O92" s="76">
        <v>-2484</v>
      </c>
      <c r="P92" s="35"/>
      <c r="Q92" s="76">
        <v>0</v>
      </c>
      <c r="R92" s="35"/>
      <c r="S92" s="99"/>
      <c r="T92" s="35"/>
      <c r="U92" s="99">
        <v>0</v>
      </c>
      <c r="V92" s="35"/>
    </row>
    <row r="93" spans="1:22" ht="16.5" customHeight="1" x14ac:dyDescent="0.25">
      <c r="A93" s="75" t="s">
        <v>215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76">
        <v>0</v>
      </c>
      <c r="N93" s="35"/>
      <c r="O93" s="76">
        <v>-95</v>
      </c>
      <c r="P93" s="35"/>
      <c r="Q93" s="76">
        <v>0</v>
      </c>
      <c r="R93" s="35"/>
      <c r="S93" s="99"/>
      <c r="T93" s="35"/>
      <c r="U93" s="99">
        <v>0</v>
      </c>
      <c r="V93" s="35"/>
    </row>
    <row r="94" spans="1:22" ht="16.5" customHeight="1" x14ac:dyDescent="0.25">
      <c r="A94" s="75" t="s">
        <v>96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76">
        <v>0</v>
      </c>
      <c r="N94" s="35"/>
      <c r="O94" s="76">
        <v>3579</v>
      </c>
      <c r="P94" s="35"/>
      <c r="Q94" s="76">
        <v>0</v>
      </c>
      <c r="R94" s="35"/>
      <c r="S94" s="99"/>
      <c r="T94" s="35"/>
      <c r="U94" s="99">
        <v>0</v>
      </c>
      <c r="V94" s="35"/>
    </row>
    <row r="95" spans="1:22" ht="15.75" x14ac:dyDescent="0.25">
      <c r="A95" s="64" t="s">
        <v>91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6">
        <v>930282.04</v>
      </c>
      <c r="N95" s="65"/>
      <c r="O95" s="66">
        <f>SUM(O96,O99,O101,O103,O105)</f>
        <v>1074359</v>
      </c>
      <c r="P95" s="65"/>
      <c r="Q95" s="66">
        <f>SUM(Q96,Q99,Q101,Q103,Q105)</f>
        <v>1046683.03</v>
      </c>
      <c r="R95" s="65"/>
      <c r="S95" s="67">
        <f>SUM(Q95/M95)*100</f>
        <v>112.51244085073382</v>
      </c>
      <c r="T95" s="68"/>
      <c r="U95" s="67">
        <f>SUM(Q95/O95)*100</f>
        <v>97.423955121146662</v>
      </c>
      <c r="V95" s="68"/>
    </row>
    <row r="96" spans="1:22" ht="15.75" x14ac:dyDescent="0.25">
      <c r="A96" s="59" t="s">
        <v>85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1">
        <v>428420.8</v>
      </c>
      <c r="N96" s="60"/>
      <c r="O96" s="61">
        <f>SUM(O97,O98)</f>
        <v>571595</v>
      </c>
      <c r="P96" s="60"/>
      <c r="Q96" s="61">
        <f>SUM(Q97,Q98)</f>
        <v>550357.05000000005</v>
      </c>
      <c r="R96" s="60"/>
      <c r="S96" s="62">
        <f t="shared" ref="S96:S106" si="2">SUM(Q96/M96)*100</f>
        <v>128.46179503889635</v>
      </c>
      <c r="T96" s="63"/>
      <c r="U96" s="62">
        <f t="shared" ref="U96:U106" si="3">SUM(Q96/O96)*100</f>
        <v>96.284440906585971</v>
      </c>
      <c r="V96" s="63"/>
    </row>
    <row r="97" spans="1:22" ht="15.75" x14ac:dyDescent="0.25">
      <c r="A97" s="75" t="s">
        <v>86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76">
        <v>400721.1</v>
      </c>
      <c r="N97" s="35"/>
      <c r="O97" s="76">
        <v>542545</v>
      </c>
      <c r="P97" s="35"/>
      <c r="Q97" s="27">
        <v>521111.24</v>
      </c>
      <c r="R97" s="26"/>
      <c r="S97" s="28">
        <f t="shared" si="2"/>
        <v>130.04337430696813</v>
      </c>
      <c r="T97" s="74"/>
      <c r="U97" s="28">
        <f t="shared" si="3"/>
        <v>96.049404196886883</v>
      </c>
      <c r="V97" s="74"/>
    </row>
    <row r="98" spans="1:22" ht="15.75" x14ac:dyDescent="0.25">
      <c r="A98" s="75" t="s">
        <v>92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76">
        <v>27699.7</v>
      </c>
      <c r="N98" s="35"/>
      <c r="O98" s="76">
        <v>29050</v>
      </c>
      <c r="P98" s="35"/>
      <c r="Q98" s="27">
        <v>29245.81</v>
      </c>
      <c r="R98" s="26"/>
      <c r="S98" s="28">
        <f t="shared" si="2"/>
        <v>105.58168500019856</v>
      </c>
      <c r="T98" s="74"/>
      <c r="U98" s="28">
        <f t="shared" si="3"/>
        <v>100.6740447504303</v>
      </c>
      <c r="V98" s="74"/>
    </row>
    <row r="99" spans="1:22" ht="15.75" x14ac:dyDescent="0.25">
      <c r="A99" s="59" t="s">
        <v>87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1">
        <v>95455.59</v>
      </c>
      <c r="N99" s="60"/>
      <c r="O99" s="61">
        <v>99795</v>
      </c>
      <c r="P99" s="60"/>
      <c r="Q99" s="61">
        <v>93657.7</v>
      </c>
      <c r="R99" s="60"/>
      <c r="S99" s="62">
        <f t="shared" si="2"/>
        <v>98.116516801163769</v>
      </c>
      <c r="T99" s="63"/>
      <c r="U99" s="62">
        <f t="shared" si="3"/>
        <v>93.850092690014534</v>
      </c>
      <c r="V99" s="63"/>
    </row>
    <row r="100" spans="1:22" ht="15.75" x14ac:dyDescent="0.25">
      <c r="A100" s="75" t="s">
        <v>88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76">
        <v>95455.59</v>
      </c>
      <c r="N100" s="35"/>
      <c r="O100" s="76">
        <v>99795</v>
      </c>
      <c r="P100" s="35"/>
      <c r="Q100" s="27">
        <v>93657.7</v>
      </c>
      <c r="R100" s="26"/>
      <c r="S100" s="28">
        <f t="shared" si="2"/>
        <v>98.116516801163769</v>
      </c>
      <c r="T100" s="74"/>
      <c r="U100" s="28">
        <f t="shared" si="3"/>
        <v>93.850092690014534</v>
      </c>
      <c r="V100" s="74"/>
    </row>
    <row r="101" spans="1:22" ht="15.75" x14ac:dyDescent="0.25">
      <c r="A101" s="59" t="s">
        <v>89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1">
        <v>384790</v>
      </c>
      <c r="N101" s="60"/>
      <c r="O101" s="61">
        <v>397490</v>
      </c>
      <c r="P101" s="60"/>
      <c r="Q101" s="61">
        <v>397194.31</v>
      </c>
      <c r="R101" s="60"/>
      <c r="S101" s="62">
        <f t="shared" si="2"/>
        <v>103.2236570596949</v>
      </c>
      <c r="T101" s="63"/>
      <c r="U101" s="62">
        <f t="shared" si="3"/>
        <v>99.925610707187602</v>
      </c>
      <c r="V101" s="63"/>
    </row>
    <row r="102" spans="1:22" ht="15.75" x14ac:dyDescent="0.25">
      <c r="A102" s="75" t="s">
        <v>90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76">
        <v>384790</v>
      </c>
      <c r="N102" s="35"/>
      <c r="O102" s="76">
        <v>397490</v>
      </c>
      <c r="P102" s="35"/>
      <c r="Q102" s="27">
        <v>397194.31</v>
      </c>
      <c r="R102" s="26"/>
      <c r="S102" s="28">
        <f t="shared" si="2"/>
        <v>103.2236570596949</v>
      </c>
      <c r="T102" s="74"/>
      <c r="U102" s="28">
        <f t="shared" si="3"/>
        <v>99.925610707187602</v>
      </c>
      <c r="V102" s="74"/>
    </row>
    <row r="103" spans="1:22" ht="15.75" x14ac:dyDescent="0.25">
      <c r="A103" s="59" t="s">
        <v>93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1" t="s">
        <v>18</v>
      </c>
      <c r="N103" s="60"/>
      <c r="O103" s="61">
        <v>1900</v>
      </c>
      <c r="P103" s="60"/>
      <c r="Q103" s="61">
        <v>1895.08</v>
      </c>
      <c r="R103" s="60"/>
      <c r="S103" s="62">
        <v>0</v>
      </c>
      <c r="T103" s="63"/>
      <c r="U103" s="62">
        <f t="shared" si="3"/>
        <v>99.741052631578938</v>
      </c>
      <c r="V103" s="63"/>
    </row>
    <row r="104" spans="1:22" ht="15.75" x14ac:dyDescent="0.25">
      <c r="A104" s="75" t="s">
        <v>94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76" t="s">
        <v>18</v>
      </c>
      <c r="N104" s="35"/>
      <c r="O104" s="76">
        <v>1900</v>
      </c>
      <c r="P104" s="35"/>
      <c r="Q104" s="27">
        <v>1895.08</v>
      </c>
      <c r="R104" s="26"/>
      <c r="S104" s="28">
        <v>0</v>
      </c>
      <c r="T104" s="74"/>
      <c r="U104" s="28">
        <f t="shared" si="3"/>
        <v>99.741052631578938</v>
      </c>
      <c r="V104" s="74"/>
    </row>
    <row r="105" spans="1:22" ht="15.75" x14ac:dyDescent="0.25">
      <c r="A105" s="59" t="s">
        <v>95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1">
        <v>21615.65</v>
      </c>
      <c r="N105" s="60"/>
      <c r="O105" s="61">
        <v>3579</v>
      </c>
      <c r="P105" s="60"/>
      <c r="Q105" s="61">
        <v>3578.89</v>
      </c>
      <c r="R105" s="60"/>
      <c r="S105" s="62">
        <f t="shared" si="2"/>
        <v>16.556939069609285</v>
      </c>
      <c r="T105" s="63"/>
      <c r="U105" s="62">
        <f>SUM(Q105/O105)*100</f>
        <v>99.996926515786527</v>
      </c>
      <c r="V105" s="63"/>
    </row>
    <row r="106" spans="1:22" ht="15.75" x14ac:dyDescent="0.25">
      <c r="A106" s="75" t="s">
        <v>96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76">
        <v>21615.65</v>
      </c>
      <c r="N106" s="35"/>
      <c r="O106" s="76">
        <v>3579</v>
      </c>
      <c r="P106" s="35"/>
      <c r="Q106" s="27">
        <v>3578.89</v>
      </c>
      <c r="R106" s="26"/>
      <c r="S106" s="28">
        <f t="shared" si="2"/>
        <v>16.556939069609285</v>
      </c>
      <c r="T106" s="74"/>
      <c r="U106" s="28">
        <f t="shared" si="3"/>
        <v>99.996926515786527</v>
      </c>
      <c r="V106" s="74"/>
    </row>
    <row r="107" spans="1:22" ht="15.75" x14ac:dyDescent="0.25">
      <c r="A107" s="75" t="s">
        <v>97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76" t="s">
        <v>18</v>
      </c>
      <c r="N107" s="35"/>
      <c r="O107" s="76">
        <v>0</v>
      </c>
      <c r="P107" s="35"/>
      <c r="Q107" s="27" t="s">
        <v>18</v>
      </c>
      <c r="R107" s="26"/>
      <c r="S107" s="28"/>
      <c r="T107" s="74"/>
      <c r="U107" s="91">
        <v>0</v>
      </c>
      <c r="V107" s="26"/>
    </row>
    <row r="108" spans="1:22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x14ac:dyDescent="0.25">
      <c r="A109" s="5" t="s">
        <v>114</v>
      </c>
      <c r="B109" s="5"/>
      <c r="C109" s="5"/>
      <c r="D109" s="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x14ac:dyDescent="0.25">
      <c r="A111" s="34" t="s">
        <v>98</v>
      </c>
      <c r="B111" s="35"/>
      <c r="C111" s="35"/>
      <c r="D111" s="35"/>
      <c r="E111" s="35"/>
      <c r="F111" s="35"/>
      <c r="G111" s="34" t="s">
        <v>1</v>
      </c>
      <c r="H111" s="34"/>
      <c r="I111" s="34" t="s">
        <v>199</v>
      </c>
      <c r="J111" s="34"/>
      <c r="K111" s="34" t="s">
        <v>200</v>
      </c>
      <c r="L111" s="34"/>
      <c r="M111" s="34" t="s">
        <v>2</v>
      </c>
      <c r="N111" s="34"/>
      <c r="O111" s="34" t="s">
        <v>3</v>
      </c>
      <c r="P111" s="34"/>
      <c r="Q111" s="2"/>
      <c r="R111" s="2"/>
      <c r="S111" s="2"/>
      <c r="T111" s="2"/>
      <c r="U111" s="2"/>
      <c r="V111" s="2"/>
    </row>
    <row r="112" spans="1:22" ht="15.75" x14ac:dyDescent="0.25">
      <c r="A112" s="34" t="s">
        <v>18</v>
      </c>
      <c r="B112" s="35"/>
      <c r="C112" s="35"/>
      <c r="D112" s="35"/>
      <c r="E112" s="35"/>
      <c r="F112" s="35"/>
      <c r="G112" s="34" t="s">
        <v>5</v>
      </c>
      <c r="H112" s="35"/>
      <c r="I112" s="34" t="s">
        <v>6</v>
      </c>
      <c r="J112" s="35"/>
      <c r="K112" s="34" t="s">
        <v>7</v>
      </c>
      <c r="L112" s="35"/>
      <c r="M112" s="34" t="s">
        <v>8</v>
      </c>
      <c r="N112" s="35"/>
      <c r="O112" s="34" t="s">
        <v>9</v>
      </c>
      <c r="P112" s="35"/>
      <c r="Q112" s="2"/>
      <c r="R112" s="2"/>
      <c r="S112" s="2"/>
      <c r="T112" s="2"/>
      <c r="U112" s="2"/>
      <c r="V112" s="2"/>
    </row>
    <row r="113" spans="1:22" ht="15.75" x14ac:dyDescent="0.25">
      <c r="A113" s="92" t="s">
        <v>99</v>
      </c>
      <c r="B113" s="93"/>
      <c r="C113" s="93"/>
      <c r="D113" s="93"/>
      <c r="E113" s="93"/>
      <c r="F113" s="93"/>
      <c r="G113" s="94">
        <v>930282.04</v>
      </c>
      <c r="H113" s="93"/>
      <c r="I113" s="94">
        <v>1074359</v>
      </c>
      <c r="J113" s="93"/>
      <c r="K113" s="94">
        <v>1046683.03</v>
      </c>
      <c r="L113" s="93"/>
      <c r="M113" s="95">
        <f>SUM(K113/G113)*100</f>
        <v>112.51244085073382</v>
      </c>
      <c r="N113" s="96"/>
      <c r="O113" s="95">
        <f>SUM(K113/I113)*100</f>
        <v>97.423955121146662</v>
      </c>
      <c r="P113" s="96"/>
      <c r="Q113" s="2"/>
      <c r="R113" s="2"/>
      <c r="S113" s="2"/>
      <c r="T113" s="2"/>
      <c r="U113" s="2"/>
      <c r="V113" s="2"/>
    </row>
    <row r="114" spans="1:22" ht="15.75" x14ac:dyDescent="0.25">
      <c r="A114" s="97" t="s">
        <v>100</v>
      </c>
      <c r="B114" s="35"/>
      <c r="C114" s="35"/>
      <c r="D114" s="35"/>
      <c r="E114" s="35"/>
      <c r="F114" s="35"/>
      <c r="G114" s="98">
        <v>930282.04</v>
      </c>
      <c r="H114" s="35"/>
      <c r="I114" s="98">
        <v>1074359</v>
      </c>
      <c r="J114" s="35"/>
      <c r="K114" s="94">
        <v>1046684.03</v>
      </c>
      <c r="L114" s="93"/>
      <c r="M114" s="95">
        <f>SUM(K114/G114)*100</f>
        <v>112.51254834501587</v>
      </c>
      <c r="N114" s="96"/>
      <c r="O114" s="95">
        <f>SUM(K114/I114)*100</f>
        <v>97.424048199903396</v>
      </c>
      <c r="P114" s="96"/>
      <c r="Q114" s="2"/>
      <c r="R114" s="2"/>
      <c r="S114" s="2"/>
      <c r="T114" s="2"/>
      <c r="U114" s="2"/>
      <c r="V114" s="2"/>
    </row>
    <row r="115" spans="1:22" ht="15.75" x14ac:dyDescent="0.25">
      <c r="A115" s="97" t="s">
        <v>101</v>
      </c>
      <c r="B115" s="35"/>
      <c r="C115" s="35"/>
      <c r="D115" s="35"/>
      <c r="E115" s="35"/>
      <c r="F115" s="35"/>
      <c r="G115" s="98">
        <v>930282.04</v>
      </c>
      <c r="H115" s="35"/>
      <c r="I115" s="98">
        <v>1074359</v>
      </c>
      <c r="J115" s="35"/>
      <c r="K115" s="94">
        <v>1046685.03</v>
      </c>
      <c r="L115" s="93"/>
      <c r="M115" s="95">
        <f>SUM(K115/G115)*100</f>
        <v>112.51265583929795</v>
      </c>
      <c r="N115" s="96"/>
      <c r="O115" s="95">
        <f>SUM(K115/I115)*100</f>
        <v>97.424141278660116</v>
      </c>
      <c r="P115" s="96"/>
      <c r="Q115" s="2"/>
      <c r="R115" s="2"/>
      <c r="S115" s="2"/>
      <c r="T115" s="2"/>
      <c r="U115" s="2"/>
      <c r="V115" s="2"/>
    </row>
  </sheetData>
  <mergeCells count="589">
    <mergeCell ref="A94:L94"/>
    <mergeCell ref="M94:N94"/>
    <mergeCell ref="O94:P94"/>
    <mergeCell ref="Q94:R94"/>
    <mergeCell ref="S94:T94"/>
    <mergeCell ref="U94:V94"/>
    <mergeCell ref="O90:P90"/>
    <mergeCell ref="Q89:R89"/>
    <mergeCell ref="Q90:R90"/>
    <mergeCell ref="U89:V89"/>
    <mergeCell ref="U90:V90"/>
    <mergeCell ref="U91:V91"/>
    <mergeCell ref="A92:L92"/>
    <mergeCell ref="M92:N92"/>
    <mergeCell ref="O92:P92"/>
    <mergeCell ref="Q92:R92"/>
    <mergeCell ref="S92:T92"/>
    <mergeCell ref="U92:V92"/>
    <mergeCell ref="A93:L93"/>
    <mergeCell ref="M93:N93"/>
    <mergeCell ref="O93:P93"/>
    <mergeCell ref="Q93:R93"/>
    <mergeCell ref="S93:T93"/>
    <mergeCell ref="U93:V93"/>
    <mergeCell ref="A115:F115"/>
    <mergeCell ref="G115:H115"/>
    <mergeCell ref="I115:J115"/>
    <mergeCell ref="K115:L115"/>
    <mergeCell ref="M115:N115"/>
    <mergeCell ref="O115:P115"/>
    <mergeCell ref="A114:F114"/>
    <mergeCell ref="G114:H114"/>
    <mergeCell ref="I114:J114"/>
    <mergeCell ref="K114:L114"/>
    <mergeCell ref="M114:N114"/>
    <mergeCell ref="O114:P114"/>
    <mergeCell ref="A113:F113"/>
    <mergeCell ref="G113:H113"/>
    <mergeCell ref="I113:J113"/>
    <mergeCell ref="K113:L113"/>
    <mergeCell ref="M113:N113"/>
    <mergeCell ref="O113:P113"/>
    <mergeCell ref="A112:F112"/>
    <mergeCell ref="G112:H112"/>
    <mergeCell ref="I112:J112"/>
    <mergeCell ref="K112:L112"/>
    <mergeCell ref="M112:N112"/>
    <mergeCell ref="O112:P112"/>
    <mergeCell ref="A111:F111"/>
    <mergeCell ref="G111:H111"/>
    <mergeCell ref="I111:J111"/>
    <mergeCell ref="K111:L111"/>
    <mergeCell ref="M111:N111"/>
    <mergeCell ref="O111:P111"/>
    <mergeCell ref="A107:L107"/>
    <mergeCell ref="M107:N107"/>
    <mergeCell ref="O107:P107"/>
    <mergeCell ref="Q107:R107"/>
    <mergeCell ref="S107:T107"/>
    <mergeCell ref="U107:V107"/>
    <mergeCell ref="A106:L106"/>
    <mergeCell ref="M106:N106"/>
    <mergeCell ref="O106:P106"/>
    <mergeCell ref="Q106:R106"/>
    <mergeCell ref="S106:T106"/>
    <mergeCell ref="U106:V106"/>
    <mergeCell ref="A105:L105"/>
    <mergeCell ref="M105:N105"/>
    <mergeCell ref="O105:P105"/>
    <mergeCell ref="Q105:R105"/>
    <mergeCell ref="S105:T105"/>
    <mergeCell ref="U105:V105"/>
    <mergeCell ref="A104:L104"/>
    <mergeCell ref="M104:N104"/>
    <mergeCell ref="O104:P104"/>
    <mergeCell ref="Q104:R104"/>
    <mergeCell ref="S104:T104"/>
    <mergeCell ref="U104:V104"/>
    <mergeCell ref="A103:L103"/>
    <mergeCell ref="M103:N103"/>
    <mergeCell ref="O103:P103"/>
    <mergeCell ref="Q103:R103"/>
    <mergeCell ref="S103:T103"/>
    <mergeCell ref="U103:V103"/>
    <mergeCell ref="A102:L102"/>
    <mergeCell ref="M102:N102"/>
    <mergeCell ref="O102:P102"/>
    <mergeCell ref="Q102:R102"/>
    <mergeCell ref="S102:T102"/>
    <mergeCell ref="U102:V102"/>
    <mergeCell ref="A101:L101"/>
    <mergeCell ref="M101:N101"/>
    <mergeCell ref="O101:P101"/>
    <mergeCell ref="Q101:R101"/>
    <mergeCell ref="S101:T101"/>
    <mergeCell ref="U101:V101"/>
    <mergeCell ref="A100:L100"/>
    <mergeCell ref="M100:N100"/>
    <mergeCell ref="O100:P100"/>
    <mergeCell ref="Q100:R100"/>
    <mergeCell ref="S100:T100"/>
    <mergeCell ref="U100:V100"/>
    <mergeCell ref="A99:L99"/>
    <mergeCell ref="M99:N99"/>
    <mergeCell ref="O99:P99"/>
    <mergeCell ref="Q99:R99"/>
    <mergeCell ref="S99:T99"/>
    <mergeCell ref="U99:V99"/>
    <mergeCell ref="A98:L98"/>
    <mergeCell ref="M98:N98"/>
    <mergeCell ref="O98:P98"/>
    <mergeCell ref="Q98:R98"/>
    <mergeCell ref="S98:T98"/>
    <mergeCell ref="U98:V98"/>
    <mergeCell ref="A97:L97"/>
    <mergeCell ref="M97:N97"/>
    <mergeCell ref="O97:P97"/>
    <mergeCell ref="Q97:R97"/>
    <mergeCell ref="S97:T97"/>
    <mergeCell ref="U97:V97"/>
    <mergeCell ref="A96:L96"/>
    <mergeCell ref="M96:N96"/>
    <mergeCell ref="O96:P96"/>
    <mergeCell ref="Q96:R96"/>
    <mergeCell ref="S96:T96"/>
    <mergeCell ref="U96:V96"/>
    <mergeCell ref="A95:L95"/>
    <mergeCell ref="M95:N95"/>
    <mergeCell ref="O95:P95"/>
    <mergeCell ref="Q95:R95"/>
    <mergeCell ref="S95:T95"/>
    <mergeCell ref="U95:V95"/>
    <mergeCell ref="A87:L87"/>
    <mergeCell ref="M87:N87"/>
    <mergeCell ref="O87:P87"/>
    <mergeCell ref="Q87:R87"/>
    <mergeCell ref="S87:T87"/>
    <mergeCell ref="U87:V87"/>
    <mergeCell ref="A88:L88"/>
    <mergeCell ref="M88:N88"/>
    <mergeCell ref="O88:P88"/>
    <mergeCell ref="Q88:R88"/>
    <mergeCell ref="S88:T88"/>
    <mergeCell ref="U88:V88"/>
    <mergeCell ref="O89:P89"/>
    <mergeCell ref="A91:L91"/>
    <mergeCell ref="M91:N91"/>
    <mergeCell ref="O91:P91"/>
    <mergeCell ref="Q91:R91"/>
    <mergeCell ref="S91:T91"/>
    <mergeCell ref="A86:L86"/>
    <mergeCell ref="M86:N86"/>
    <mergeCell ref="O86:P86"/>
    <mergeCell ref="Q86:R86"/>
    <mergeCell ref="S86:T86"/>
    <mergeCell ref="U86:V86"/>
    <mergeCell ref="A85:L85"/>
    <mergeCell ref="M85:N85"/>
    <mergeCell ref="O85:P85"/>
    <mergeCell ref="Q85:R85"/>
    <mergeCell ref="S85:T85"/>
    <mergeCell ref="U85:V85"/>
    <mergeCell ref="A84:L84"/>
    <mergeCell ref="M84:N84"/>
    <mergeCell ref="O84:P84"/>
    <mergeCell ref="Q84:R84"/>
    <mergeCell ref="S84:T84"/>
    <mergeCell ref="U84:V84"/>
    <mergeCell ref="A83:L83"/>
    <mergeCell ref="M83:N83"/>
    <mergeCell ref="O83:P83"/>
    <mergeCell ref="Q83:R83"/>
    <mergeCell ref="S83:T83"/>
    <mergeCell ref="U83:V83"/>
    <mergeCell ref="A82:L82"/>
    <mergeCell ref="M82:N82"/>
    <mergeCell ref="O82:P82"/>
    <mergeCell ref="Q82:R82"/>
    <mergeCell ref="S82:T82"/>
    <mergeCell ref="U82:V82"/>
    <mergeCell ref="A81:L81"/>
    <mergeCell ref="M81:N81"/>
    <mergeCell ref="O81:P81"/>
    <mergeCell ref="Q81:R81"/>
    <mergeCell ref="S81:T81"/>
    <mergeCell ref="U81:V81"/>
    <mergeCell ref="A80:L80"/>
    <mergeCell ref="M80:N80"/>
    <mergeCell ref="O80:P80"/>
    <mergeCell ref="Q80:R80"/>
    <mergeCell ref="S80:T80"/>
    <mergeCell ref="U80:V80"/>
    <mergeCell ref="A79:L79"/>
    <mergeCell ref="M79:N79"/>
    <mergeCell ref="O79:P79"/>
    <mergeCell ref="Q79:R79"/>
    <mergeCell ref="S79:T79"/>
    <mergeCell ref="U79:V79"/>
    <mergeCell ref="A78:L78"/>
    <mergeCell ref="M78:N78"/>
    <mergeCell ref="O78:P78"/>
    <mergeCell ref="Q78:R78"/>
    <mergeCell ref="S78:T78"/>
    <mergeCell ref="U78:V78"/>
    <mergeCell ref="A77:L77"/>
    <mergeCell ref="M77:N77"/>
    <mergeCell ref="O77:P77"/>
    <mergeCell ref="Q77:R77"/>
    <mergeCell ref="S77:T77"/>
    <mergeCell ref="U77:V77"/>
    <mergeCell ref="A72:L72"/>
    <mergeCell ref="M72:N72"/>
    <mergeCell ref="O72:P72"/>
    <mergeCell ref="Q72:R72"/>
    <mergeCell ref="S72:T72"/>
    <mergeCell ref="U72:V72"/>
    <mergeCell ref="A71:L71"/>
    <mergeCell ref="M71:N71"/>
    <mergeCell ref="O71:P71"/>
    <mergeCell ref="Q71:R71"/>
    <mergeCell ref="S71:T71"/>
    <mergeCell ref="U71:V71"/>
    <mergeCell ref="A70:L70"/>
    <mergeCell ref="M70:N70"/>
    <mergeCell ref="O70:P70"/>
    <mergeCell ref="Q70:R70"/>
    <mergeCell ref="S70:T70"/>
    <mergeCell ref="U70:V70"/>
    <mergeCell ref="A69:L69"/>
    <mergeCell ref="M69:N69"/>
    <mergeCell ref="O69:P69"/>
    <mergeCell ref="Q69:R69"/>
    <mergeCell ref="S69:T69"/>
    <mergeCell ref="U69:V69"/>
    <mergeCell ref="A68:L68"/>
    <mergeCell ref="M68:N68"/>
    <mergeCell ref="O68:P68"/>
    <mergeCell ref="Q68:R68"/>
    <mergeCell ref="S68:T68"/>
    <mergeCell ref="U68:V68"/>
    <mergeCell ref="A67:L67"/>
    <mergeCell ref="M67:N67"/>
    <mergeCell ref="O67:P67"/>
    <mergeCell ref="Q67:R67"/>
    <mergeCell ref="S67:T67"/>
    <mergeCell ref="U67:V67"/>
    <mergeCell ref="A66:L66"/>
    <mergeCell ref="M66:N66"/>
    <mergeCell ref="O66:P66"/>
    <mergeCell ref="Q66:R66"/>
    <mergeCell ref="S66:T66"/>
    <mergeCell ref="U66:V66"/>
    <mergeCell ref="A65:L65"/>
    <mergeCell ref="M65:N65"/>
    <mergeCell ref="O65:P65"/>
    <mergeCell ref="Q65:R65"/>
    <mergeCell ref="S65:T65"/>
    <mergeCell ref="U65:V65"/>
    <mergeCell ref="A64:L64"/>
    <mergeCell ref="M64:N64"/>
    <mergeCell ref="O64:P64"/>
    <mergeCell ref="Q64:R64"/>
    <mergeCell ref="S64:T64"/>
    <mergeCell ref="U64:V64"/>
    <mergeCell ref="A63:L63"/>
    <mergeCell ref="M63:N63"/>
    <mergeCell ref="O63:P63"/>
    <mergeCell ref="Q63:R63"/>
    <mergeCell ref="S63:T63"/>
    <mergeCell ref="U63:V63"/>
    <mergeCell ref="A62:L62"/>
    <mergeCell ref="M62:N62"/>
    <mergeCell ref="O62:P62"/>
    <mergeCell ref="Q62:R62"/>
    <mergeCell ref="S62:T62"/>
    <mergeCell ref="U62:V62"/>
    <mergeCell ref="A61:L61"/>
    <mergeCell ref="M61:N61"/>
    <mergeCell ref="O61:P61"/>
    <mergeCell ref="Q61:R61"/>
    <mergeCell ref="S61:T61"/>
    <mergeCell ref="U61:V61"/>
    <mergeCell ref="A60:L60"/>
    <mergeCell ref="M60:N60"/>
    <mergeCell ref="O60:P60"/>
    <mergeCell ref="Q60:R60"/>
    <mergeCell ref="S60:T60"/>
    <mergeCell ref="U60:V60"/>
    <mergeCell ref="A59:L59"/>
    <mergeCell ref="M59:N59"/>
    <mergeCell ref="O59:P59"/>
    <mergeCell ref="Q59:R59"/>
    <mergeCell ref="S59:T59"/>
    <mergeCell ref="U59:V59"/>
    <mergeCell ref="A58:L58"/>
    <mergeCell ref="M58:N58"/>
    <mergeCell ref="O58:P58"/>
    <mergeCell ref="Q58:R58"/>
    <mergeCell ref="S58:T58"/>
    <mergeCell ref="U58:V58"/>
    <mergeCell ref="A57:L57"/>
    <mergeCell ref="M57:N57"/>
    <mergeCell ref="O57:P57"/>
    <mergeCell ref="Q57:R57"/>
    <mergeCell ref="S57:T57"/>
    <mergeCell ref="U57:V57"/>
    <mergeCell ref="A56:L56"/>
    <mergeCell ref="M56:N56"/>
    <mergeCell ref="O56:P56"/>
    <mergeCell ref="Q56:R56"/>
    <mergeCell ref="S56:T56"/>
    <mergeCell ref="U56:V56"/>
    <mergeCell ref="A55:L55"/>
    <mergeCell ref="M55:N55"/>
    <mergeCell ref="O55:P55"/>
    <mergeCell ref="Q55:R55"/>
    <mergeCell ref="S55:T55"/>
    <mergeCell ref="U55:V55"/>
    <mergeCell ref="A54:L54"/>
    <mergeCell ref="M54:N54"/>
    <mergeCell ref="O54:P54"/>
    <mergeCell ref="Q54:R54"/>
    <mergeCell ref="S54:T54"/>
    <mergeCell ref="U54:V54"/>
    <mergeCell ref="A53:L53"/>
    <mergeCell ref="M53:N53"/>
    <mergeCell ref="O53:P53"/>
    <mergeCell ref="Q53:R53"/>
    <mergeCell ref="S53:T53"/>
    <mergeCell ref="U53:V53"/>
    <mergeCell ref="A52:L52"/>
    <mergeCell ref="M52:N52"/>
    <mergeCell ref="O52:P52"/>
    <mergeCell ref="Q52:R52"/>
    <mergeCell ref="S52:T52"/>
    <mergeCell ref="U52:V52"/>
    <mergeCell ref="A51:L51"/>
    <mergeCell ref="M51:N51"/>
    <mergeCell ref="O51:P51"/>
    <mergeCell ref="Q51:R51"/>
    <mergeCell ref="S51:T51"/>
    <mergeCell ref="U51:V51"/>
    <mergeCell ref="A50:L50"/>
    <mergeCell ref="M50:N50"/>
    <mergeCell ref="O50:P50"/>
    <mergeCell ref="Q50:R50"/>
    <mergeCell ref="S50:T50"/>
    <mergeCell ref="U50:V50"/>
    <mergeCell ref="A49:L49"/>
    <mergeCell ref="M49:N49"/>
    <mergeCell ref="O49:P49"/>
    <mergeCell ref="Q49:R49"/>
    <mergeCell ref="S49:T49"/>
    <mergeCell ref="U49:V49"/>
    <mergeCell ref="A48:L48"/>
    <mergeCell ref="M48:N48"/>
    <mergeCell ref="O48:P48"/>
    <mergeCell ref="Q48:R48"/>
    <mergeCell ref="S48:T48"/>
    <mergeCell ref="U48:V48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46:V46"/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4:V44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2:V42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40:V40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38:V38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6:V36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4:V34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2:V32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U12:V12"/>
    <mergeCell ref="U10:V10"/>
    <mergeCell ref="A11:L11"/>
    <mergeCell ref="M11:N11"/>
    <mergeCell ref="O11:P11"/>
    <mergeCell ref="Q11:R11"/>
    <mergeCell ref="S11:T11"/>
    <mergeCell ref="U11:V11"/>
    <mergeCell ref="A14:L14"/>
    <mergeCell ref="M14:N14"/>
    <mergeCell ref="O14:P14"/>
    <mergeCell ref="Q14:R14"/>
    <mergeCell ref="S14:T14"/>
    <mergeCell ref="U14:V14"/>
    <mergeCell ref="A13:L13"/>
    <mergeCell ref="M13:N13"/>
    <mergeCell ref="O13:P13"/>
    <mergeCell ref="Q13:R13"/>
    <mergeCell ref="S13:T13"/>
    <mergeCell ref="U13:V13"/>
    <mergeCell ref="B1:P1"/>
    <mergeCell ref="A10:L10"/>
    <mergeCell ref="M10:N10"/>
    <mergeCell ref="O10:P10"/>
    <mergeCell ref="Q10:R10"/>
    <mergeCell ref="S10:T10"/>
    <mergeCell ref="A12:L12"/>
    <mergeCell ref="M12:N12"/>
    <mergeCell ref="O12:P12"/>
    <mergeCell ref="Q12:R12"/>
    <mergeCell ref="S12:T12"/>
  </mergeCells>
  <pageMargins left="0.7" right="0.7" top="0.75" bottom="0.75" header="0.3" footer="0.3"/>
  <pageSetup paperSize="9" scale="6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2049-AB77-475E-BF1A-BD3FD6AE0503}">
  <sheetPr>
    <pageSetUpPr fitToPage="1"/>
  </sheetPr>
  <dimension ref="A1:Q126"/>
  <sheetViews>
    <sheetView workbookViewId="0">
      <selection activeCell="C123" sqref="C123:J123"/>
    </sheetView>
  </sheetViews>
  <sheetFormatPr defaultRowHeight="15" x14ac:dyDescent="0.25"/>
  <sheetData>
    <row r="1" spans="1:16" ht="15.75" x14ac:dyDescent="0.25">
      <c r="A1" s="29" t="s">
        <v>115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"/>
    </row>
    <row r="2" spans="1:16" ht="15.75" x14ac:dyDescent="0.25">
      <c r="A2" s="3" t="s">
        <v>18</v>
      </c>
      <c r="B2" s="7"/>
      <c r="C2" s="8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  <row r="3" spans="1:16" ht="15.75" x14ac:dyDescent="0.25">
      <c r="A3" s="29" t="s">
        <v>116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"/>
    </row>
    <row r="4" spans="1:1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</row>
    <row r="5" spans="1:1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</row>
    <row r="6" spans="1:16" ht="15.75" x14ac:dyDescent="0.25">
      <c r="A6" s="4" t="s">
        <v>207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2"/>
    </row>
    <row r="7" spans="1:1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x14ac:dyDescent="0.25">
      <c r="A9" s="107" t="s">
        <v>18</v>
      </c>
      <c r="B9" s="35"/>
      <c r="C9" s="107" t="s">
        <v>117</v>
      </c>
      <c r="D9" s="35"/>
      <c r="E9" s="35"/>
      <c r="F9" s="35"/>
      <c r="G9" s="35"/>
      <c r="H9" s="35"/>
      <c r="I9" s="35"/>
      <c r="J9" s="35"/>
      <c r="K9" s="34" t="s">
        <v>18</v>
      </c>
      <c r="L9" s="35"/>
      <c r="M9" s="34" t="s">
        <v>18</v>
      </c>
      <c r="N9" s="35"/>
      <c r="O9" s="34" t="s">
        <v>18</v>
      </c>
      <c r="P9" s="35"/>
    </row>
    <row r="10" spans="1:16" ht="15.75" x14ac:dyDescent="0.25">
      <c r="A10" s="107" t="s">
        <v>18</v>
      </c>
      <c r="B10" s="35"/>
      <c r="C10" s="107" t="s">
        <v>118</v>
      </c>
      <c r="D10" s="35"/>
      <c r="E10" s="35"/>
      <c r="F10" s="35"/>
      <c r="G10" s="35"/>
      <c r="H10" s="35"/>
      <c r="I10" s="35"/>
      <c r="J10" s="35"/>
      <c r="K10" s="34" t="s">
        <v>18</v>
      </c>
      <c r="L10" s="35"/>
      <c r="M10" s="34" t="s">
        <v>18</v>
      </c>
      <c r="N10" s="35"/>
      <c r="O10" s="34" t="s">
        <v>18</v>
      </c>
      <c r="P10" s="35"/>
    </row>
    <row r="11" spans="1:16" ht="15.75" x14ac:dyDescent="0.25">
      <c r="A11" s="107" t="s">
        <v>119</v>
      </c>
      <c r="B11" s="35"/>
      <c r="C11" s="107" t="s">
        <v>120</v>
      </c>
      <c r="D11" s="35"/>
      <c r="E11" s="34" t="s">
        <v>121</v>
      </c>
      <c r="F11" s="35"/>
      <c r="G11" s="35"/>
      <c r="H11" s="35"/>
      <c r="I11" s="35"/>
      <c r="J11" s="35"/>
      <c r="K11" s="34" t="s">
        <v>199</v>
      </c>
      <c r="L11" s="34"/>
      <c r="M11" s="34" t="s">
        <v>201</v>
      </c>
      <c r="N11" s="35"/>
      <c r="O11" s="34" t="s">
        <v>102</v>
      </c>
      <c r="P11" s="35"/>
    </row>
    <row r="12" spans="1:16" ht="15.75" x14ac:dyDescent="0.25">
      <c r="A12" s="34" t="s">
        <v>18</v>
      </c>
      <c r="B12" s="35"/>
      <c r="C12" s="35"/>
      <c r="D12" s="35"/>
      <c r="E12" s="35"/>
      <c r="F12" s="35"/>
      <c r="G12" s="35"/>
      <c r="H12" s="35"/>
      <c r="I12" s="35"/>
      <c r="J12" s="35"/>
      <c r="K12" s="34" t="s">
        <v>5</v>
      </c>
      <c r="L12" s="35"/>
      <c r="M12" s="34" t="s">
        <v>6</v>
      </c>
      <c r="N12" s="35"/>
      <c r="O12" s="34" t="s">
        <v>7</v>
      </c>
      <c r="P12" s="35"/>
    </row>
    <row r="13" spans="1:16" ht="15.75" x14ac:dyDescent="0.25">
      <c r="A13" s="44" t="s">
        <v>18</v>
      </c>
      <c r="B13" s="45"/>
      <c r="C13" s="44" t="s">
        <v>103</v>
      </c>
      <c r="D13" s="45"/>
      <c r="E13" s="45"/>
      <c r="F13" s="45"/>
      <c r="G13" s="45"/>
      <c r="H13" s="45"/>
      <c r="I13" s="45"/>
      <c r="J13" s="45"/>
      <c r="K13" s="112">
        <v>1074359</v>
      </c>
      <c r="L13" s="113"/>
      <c r="M13" s="111">
        <v>1046683.03</v>
      </c>
      <c r="N13" s="26"/>
      <c r="O13" s="103">
        <f>SUM(M13/K13)*100</f>
        <v>97.423955121146662</v>
      </c>
      <c r="P13" s="104"/>
    </row>
    <row r="14" spans="1:16" ht="15.75" x14ac:dyDescent="0.25">
      <c r="A14" s="108" t="s">
        <v>18</v>
      </c>
      <c r="B14" s="26"/>
      <c r="C14" s="114" t="s">
        <v>122</v>
      </c>
      <c r="D14" s="110"/>
      <c r="E14" s="110"/>
      <c r="F14" s="110"/>
      <c r="G14" s="110"/>
      <c r="H14" s="110"/>
      <c r="I14" s="110"/>
      <c r="J14" s="110"/>
      <c r="K14" s="109">
        <v>1074359</v>
      </c>
      <c r="L14" s="110"/>
      <c r="M14" s="111">
        <v>1046683.03</v>
      </c>
      <c r="N14" s="26"/>
      <c r="O14" s="103">
        <f t="shared" ref="O14:O21" si="0">SUM(M14/K14)*100</f>
        <v>97.423955121146662</v>
      </c>
      <c r="P14" s="104"/>
    </row>
    <row r="15" spans="1:16" ht="15.75" x14ac:dyDescent="0.25">
      <c r="A15" s="108" t="s">
        <v>18</v>
      </c>
      <c r="B15" s="26"/>
      <c r="C15" s="114" t="s">
        <v>123</v>
      </c>
      <c r="D15" s="110"/>
      <c r="E15" s="110"/>
      <c r="F15" s="110"/>
      <c r="G15" s="110"/>
      <c r="H15" s="110"/>
      <c r="I15" s="110"/>
      <c r="J15" s="110"/>
      <c r="K15" s="109">
        <v>1074359</v>
      </c>
      <c r="L15" s="110"/>
      <c r="M15" s="111">
        <v>1046683.03</v>
      </c>
      <c r="N15" s="26"/>
      <c r="O15" s="103">
        <f t="shared" si="0"/>
        <v>97.423955121146662</v>
      </c>
      <c r="P15" s="104"/>
    </row>
    <row r="16" spans="1:16" ht="15.75" x14ac:dyDescent="0.25">
      <c r="A16" s="115" t="s">
        <v>18</v>
      </c>
      <c r="B16" s="26"/>
      <c r="C16" s="115" t="s">
        <v>124</v>
      </c>
      <c r="D16" s="26"/>
      <c r="E16" s="115" t="s">
        <v>125</v>
      </c>
      <c r="F16" s="26"/>
      <c r="G16" s="26"/>
      <c r="H16" s="26"/>
      <c r="I16" s="26"/>
      <c r="J16" s="26"/>
      <c r="K16" s="111">
        <f>SUM(K17,K67,K92,K105,K116)</f>
        <v>1074359</v>
      </c>
      <c r="L16" s="26"/>
      <c r="M16" s="111">
        <f>SUM(M18,M68,M93,M106,M117)</f>
        <v>1046683.03</v>
      </c>
      <c r="N16" s="26"/>
      <c r="O16" s="103">
        <f t="shared" si="0"/>
        <v>97.423955121146662</v>
      </c>
      <c r="P16" s="104"/>
    </row>
    <row r="17" spans="1:16" ht="15.75" x14ac:dyDescent="0.25">
      <c r="A17" s="115" t="s">
        <v>18</v>
      </c>
      <c r="B17" s="26"/>
      <c r="C17" s="115" t="s">
        <v>126</v>
      </c>
      <c r="D17" s="26"/>
      <c r="E17" s="115" t="s">
        <v>127</v>
      </c>
      <c r="F17" s="26"/>
      <c r="G17" s="26"/>
      <c r="H17" s="26"/>
      <c r="I17" s="26"/>
      <c r="J17" s="26"/>
      <c r="K17" s="111">
        <f>SUM(K18,K68,K93,K106,K117)</f>
        <v>1074359</v>
      </c>
      <c r="L17" s="26"/>
      <c r="M17" s="111">
        <f>SUM(M18,M68,M93,M106,M117)</f>
        <v>1046683.03</v>
      </c>
      <c r="N17" s="26"/>
      <c r="O17" s="103">
        <f t="shared" si="0"/>
        <v>97.423955121146662</v>
      </c>
      <c r="P17" s="104"/>
    </row>
    <row r="18" spans="1:16" ht="15.75" x14ac:dyDescent="0.25">
      <c r="A18" s="116" t="s">
        <v>128</v>
      </c>
      <c r="B18" s="26"/>
      <c r="C18" s="116" t="s">
        <v>129</v>
      </c>
      <c r="D18" s="26"/>
      <c r="E18" s="116" t="s">
        <v>130</v>
      </c>
      <c r="F18" s="26"/>
      <c r="G18" s="26"/>
      <c r="H18" s="26"/>
      <c r="I18" s="26"/>
      <c r="J18" s="26"/>
      <c r="K18" s="117">
        <f>SUM(K20,K39,K43,K61,K65)</f>
        <v>836120</v>
      </c>
      <c r="L18" s="26"/>
      <c r="M18" s="117">
        <f>SUM(M20,M39,M42,M60,M64)</f>
        <v>823992.33</v>
      </c>
      <c r="N18" s="26"/>
      <c r="O18" s="103">
        <f t="shared" si="0"/>
        <v>98.54952997177439</v>
      </c>
      <c r="P18" s="104"/>
    </row>
    <row r="19" spans="1:16" ht="15.75" x14ac:dyDescent="0.25">
      <c r="A19" s="101" t="s">
        <v>18</v>
      </c>
      <c r="B19" s="26"/>
      <c r="C19" s="101" t="s">
        <v>85</v>
      </c>
      <c r="D19" s="26"/>
      <c r="E19" s="26"/>
      <c r="F19" s="26"/>
      <c r="G19" s="26"/>
      <c r="H19" s="26"/>
      <c r="I19" s="26"/>
      <c r="J19" s="26"/>
      <c r="K19" s="102">
        <f>SUM(K20,K39)</f>
        <v>474100</v>
      </c>
      <c r="L19" s="26"/>
      <c r="M19" s="102">
        <v>340124.63</v>
      </c>
      <c r="N19" s="26"/>
      <c r="O19" s="103">
        <f t="shared" si="0"/>
        <v>71.741115798354784</v>
      </c>
      <c r="P19" s="104"/>
    </row>
    <row r="20" spans="1:16" ht="15.75" x14ac:dyDescent="0.25">
      <c r="A20" s="101" t="s">
        <v>18</v>
      </c>
      <c r="B20" s="26"/>
      <c r="C20" s="101" t="s">
        <v>86</v>
      </c>
      <c r="D20" s="26"/>
      <c r="E20" s="26"/>
      <c r="F20" s="26"/>
      <c r="G20" s="26"/>
      <c r="H20" s="26"/>
      <c r="I20" s="26"/>
      <c r="J20" s="26"/>
      <c r="K20" s="102">
        <f>SUM(K21,K25,K38)</f>
        <v>445050</v>
      </c>
      <c r="L20" s="26"/>
      <c r="M20" s="102">
        <v>438416.85</v>
      </c>
      <c r="N20" s="26"/>
      <c r="O20" s="103">
        <f t="shared" si="0"/>
        <v>98.509571958206948</v>
      </c>
      <c r="P20" s="104"/>
    </row>
    <row r="21" spans="1:16" ht="15.75" x14ac:dyDescent="0.25">
      <c r="A21" s="100" t="s">
        <v>18</v>
      </c>
      <c r="B21" s="26"/>
      <c r="C21" s="100" t="s">
        <v>131</v>
      </c>
      <c r="D21" s="26"/>
      <c r="E21" s="100" t="s">
        <v>132</v>
      </c>
      <c r="F21" s="26"/>
      <c r="G21" s="26"/>
      <c r="H21" s="26"/>
      <c r="I21" s="26"/>
      <c r="J21" s="26"/>
      <c r="K21" s="43">
        <v>382860</v>
      </c>
      <c r="L21" s="26"/>
      <c r="M21" s="43">
        <v>378629.84</v>
      </c>
      <c r="N21" s="26"/>
      <c r="O21" s="103">
        <f t="shared" si="0"/>
        <v>98.895115708091737</v>
      </c>
      <c r="P21" s="104"/>
    </row>
    <row r="22" spans="1:16" ht="15.75" x14ac:dyDescent="0.25">
      <c r="A22" s="100" t="s">
        <v>18</v>
      </c>
      <c r="B22" s="26"/>
      <c r="C22" s="100" t="s">
        <v>133</v>
      </c>
      <c r="D22" s="26"/>
      <c r="E22" s="100" t="s">
        <v>134</v>
      </c>
      <c r="F22" s="26"/>
      <c r="G22" s="26"/>
      <c r="H22" s="26"/>
      <c r="I22" s="26"/>
      <c r="J22" s="26"/>
      <c r="K22" s="43" t="s">
        <v>18</v>
      </c>
      <c r="L22" s="26"/>
      <c r="M22" s="43">
        <v>267194.06</v>
      </c>
      <c r="N22" s="26"/>
      <c r="O22" s="103"/>
      <c r="P22" s="104"/>
    </row>
    <row r="23" spans="1:16" ht="15.75" x14ac:dyDescent="0.25">
      <c r="A23" s="100" t="s">
        <v>18</v>
      </c>
      <c r="B23" s="26"/>
      <c r="C23" s="100" t="s">
        <v>135</v>
      </c>
      <c r="D23" s="26"/>
      <c r="E23" s="100" t="s">
        <v>136</v>
      </c>
      <c r="F23" s="26"/>
      <c r="G23" s="26"/>
      <c r="H23" s="26"/>
      <c r="I23" s="26"/>
      <c r="J23" s="26"/>
      <c r="K23" s="43" t="s">
        <v>18</v>
      </c>
      <c r="L23" s="26"/>
      <c r="M23" s="43">
        <v>34580</v>
      </c>
      <c r="N23" s="26"/>
      <c r="O23" s="103"/>
      <c r="P23" s="104"/>
    </row>
    <row r="24" spans="1:16" ht="15.75" x14ac:dyDescent="0.25">
      <c r="A24" s="100" t="s">
        <v>18</v>
      </c>
      <c r="B24" s="26"/>
      <c r="C24" s="100" t="s">
        <v>137</v>
      </c>
      <c r="D24" s="26"/>
      <c r="E24" s="100" t="s">
        <v>138</v>
      </c>
      <c r="F24" s="26"/>
      <c r="G24" s="26"/>
      <c r="H24" s="26"/>
      <c r="I24" s="26"/>
      <c r="J24" s="26"/>
      <c r="K24" s="43" t="s">
        <v>18</v>
      </c>
      <c r="L24" s="26"/>
      <c r="M24" s="43">
        <v>76855.78</v>
      </c>
      <c r="N24" s="26"/>
      <c r="O24" s="103"/>
      <c r="P24" s="104"/>
    </row>
    <row r="25" spans="1:16" ht="15.75" x14ac:dyDescent="0.25">
      <c r="A25" s="100" t="s">
        <v>18</v>
      </c>
      <c r="B25" s="26"/>
      <c r="C25" s="100" t="s">
        <v>139</v>
      </c>
      <c r="D25" s="26"/>
      <c r="E25" s="100" t="s">
        <v>140</v>
      </c>
      <c r="F25" s="26"/>
      <c r="G25" s="26"/>
      <c r="H25" s="26"/>
      <c r="I25" s="26"/>
      <c r="J25" s="26"/>
      <c r="K25" s="43">
        <v>62170</v>
      </c>
      <c r="L25" s="26"/>
      <c r="M25" s="43">
        <v>59787.01</v>
      </c>
      <c r="N25" s="26"/>
      <c r="O25" s="103">
        <f>SUM(M25/K25)*100</f>
        <v>96.166977641949487</v>
      </c>
      <c r="P25" s="104"/>
    </row>
    <row r="26" spans="1:16" ht="15.75" x14ac:dyDescent="0.25">
      <c r="A26" s="100" t="s">
        <v>18</v>
      </c>
      <c r="B26" s="26"/>
      <c r="C26" s="100" t="s">
        <v>141</v>
      </c>
      <c r="D26" s="26"/>
      <c r="E26" s="100" t="s">
        <v>142</v>
      </c>
      <c r="F26" s="26"/>
      <c r="G26" s="26"/>
      <c r="H26" s="26"/>
      <c r="I26" s="26"/>
      <c r="J26" s="26"/>
      <c r="K26" s="43" t="s">
        <v>18</v>
      </c>
      <c r="L26" s="26"/>
      <c r="M26" s="43">
        <v>17108.27</v>
      </c>
      <c r="N26" s="26"/>
      <c r="O26" s="103"/>
      <c r="P26" s="104"/>
    </row>
    <row r="27" spans="1:16" ht="15.75" x14ac:dyDescent="0.25">
      <c r="A27" s="100" t="s">
        <v>18</v>
      </c>
      <c r="B27" s="26"/>
      <c r="C27" s="100" t="s">
        <v>143</v>
      </c>
      <c r="D27" s="26"/>
      <c r="E27" s="100" t="s">
        <v>144</v>
      </c>
      <c r="F27" s="26"/>
      <c r="G27" s="26"/>
      <c r="H27" s="26"/>
      <c r="I27" s="26"/>
      <c r="J27" s="26"/>
      <c r="K27" s="43" t="s">
        <v>18</v>
      </c>
      <c r="L27" s="26"/>
      <c r="M27" s="43">
        <v>1048.55</v>
      </c>
      <c r="N27" s="26"/>
      <c r="O27" s="103"/>
      <c r="P27" s="104"/>
    </row>
    <row r="28" spans="1:16" ht="15.75" x14ac:dyDescent="0.25">
      <c r="A28" s="100" t="s">
        <v>18</v>
      </c>
      <c r="B28" s="26"/>
      <c r="C28" s="100" t="s">
        <v>145</v>
      </c>
      <c r="D28" s="26"/>
      <c r="E28" s="100" t="s">
        <v>146</v>
      </c>
      <c r="F28" s="26"/>
      <c r="G28" s="26"/>
      <c r="H28" s="26"/>
      <c r="I28" s="26"/>
      <c r="J28" s="26"/>
      <c r="K28" s="43" t="s">
        <v>18</v>
      </c>
      <c r="L28" s="26"/>
      <c r="M28" s="43">
        <v>8622.2900000000009</v>
      </c>
      <c r="N28" s="26"/>
      <c r="O28" s="103"/>
      <c r="P28" s="104"/>
    </row>
    <row r="29" spans="1:16" ht="15.75" x14ac:dyDescent="0.25">
      <c r="A29" s="100" t="s">
        <v>18</v>
      </c>
      <c r="B29" s="26"/>
      <c r="C29" s="100" t="s">
        <v>147</v>
      </c>
      <c r="D29" s="26"/>
      <c r="E29" s="100" t="s">
        <v>148</v>
      </c>
      <c r="F29" s="26"/>
      <c r="G29" s="26"/>
      <c r="H29" s="26"/>
      <c r="I29" s="26"/>
      <c r="J29" s="26"/>
      <c r="K29" s="43" t="s">
        <v>18</v>
      </c>
      <c r="L29" s="26"/>
      <c r="M29" s="43">
        <v>881.38</v>
      </c>
      <c r="N29" s="26"/>
      <c r="O29" s="103"/>
      <c r="P29" s="104"/>
    </row>
    <row r="30" spans="1:16" ht="15.75" x14ac:dyDescent="0.25">
      <c r="A30" s="100" t="s">
        <v>18</v>
      </c>
      <c r="B30" s="26"/>
      <c r="C30" s="100" t="s">
        <v>149</v>
      </c>
      <c r="D30" s="26"/>
      <c r="E30" s="100" t="s">
        <v>150</v>
      </c>
      <c r="F30" s="26"/>
      <c r="G30" s="26"/>
      <c r="H30" s="26"/>
      <c r="I30" s="26"/>
      <c r="J30" s="26"/>
      <c r="K30" s="43" t="s">
        <v>18</v>
      </c>
      <c r="L30" s="26"/>
      <c r="M30" s="43">
        <v>6946.77</v>
      </c>
      <c r="N30" s="26"/>
      <c r="O30" s="103"/>
      <c r="P30" s="104"/>
    </row>
    <row r="31" spans="1:16" ht="15.75" x14ac:dyDescent="0.25">
      <c r="A31" s="100" t="s">
        <v>18</v>
      </c>
      <c r="B31" s="26"/>
      <c r="C31" s="100" t="s">
        <v>151</v>
      </c>
      <c r="D31" s="26"/>
      <c r="E31" s="100" t="s">
        <v>152</v>
      </c>
      <c r="F31" s="26"/>
      <c r="G31" s="26"/>
      <c r="H31" s="26"/>
      <c r="I31" s="26"/>
      <c r="J31" s="26"/>
      <c r="K31" s="43" t="s">
        <v>18</v>
      </c>
      <c r="L31" s="26"/>
      <c r="M31" s="43">
        <v>5005.17</v>
      </c>
      <c r="N31" s="26"/>
      <c r="O31" s="103"/>
      <c r="P31" s="104"/>
    </row>
    <row r="32" spans="1:16" ht="15.75" x14ac:dyDescent="0.25">
      <c r="A32" s="100" t="s">
        <v>18</v>
      </c>
      <c r="B32" s="26"/>
      <c r="C32" s="100" t="s">
        <v>153</v>
      </c>
      <c r="D32" s="26"/>
      <c r="E32" s="100" t="s">
        <v>154</v>
      </c>
      <c r="F32" s="26"/>
      <c r="G32" s="26"/>
      <c r="H32" s="26"/>
      <c r="I32" s="26"/>
      <c r="J32" s="26"/>
      <c r="K32" s="43" t="s">
        <v>18</v>
      </c>
      <c r="L32" s="26"/>
      <c r="M32" s="43">
        <v>6778.52</v>
      </c>
      <c r="N32" s="26"/>
      <c r="O32" s="103"/>
      <c r="P32" s="104"/>
    </row>
    <row r="33" spans="1:16" ht="15.75" x14ac:dyDescent="0.25">
      <c r="A33" s="100" t="s">
        <v>18</v>
      </c>
      <c r="B33" s="26"/>
      <c r="C33" s="100" t="s">
        <v>155</v>
      </c>
      <c r="D33" s="26"/>
      <c r="E33" s="100" t="s">
        <v>156</v>
      </c>
      <c r="F33" s="26"/>
      <c r="G33" s="26"/>
      <c r="H33" s="26"/>
      <c r="I33" s="26"/>
      <c r="J33" s="26"/>
      <c r="K33" s="43" t="s">
        <v>18</v>
      </c>
      <c r="L33" s="26"/>
      <c r="M33" s="43">
        <v>2683.94</v>
      </c>
      <c r="N33" s="26"/>
      <c r="O33" s="103"/>
      <c r="P33" s="104"/>
    </row>
    <row r="34" spans="1:16" ht="15.75" x14ac:dyDescent="0.25">
      <c r="A34" s="100" t="s">
        <v>18</v>
      </c>
      <c r="B34" s="26"/>
      <c r="C34" s="100" t="s">
        <v>157</v>
      </c>
      <c r="D34" s="26"/>
      <c r="E34" s="100" t="s">
        <v>158</v>
      </c>
      <c r="F34" s="26"/>
      <c r="G34" s="26"/>
      <c r="H34" s="26"/>
      <c r="I34" s="26"/>
      <c r="J34" s="26"/>
      <c r="K34" s="43" t="s">
        <v>18</v>
      </c>
      <c r="L34" s="26"/>
      <c r="M34" s="43">
        <v>616.44000000000005</v>
      </c>
      <c r="N34" s="26"/>
      <c r="O34" s="103"/>
      <c r="P34" s="104"/>
    </row>
    <row r="35" spans="1:16" ht="15.75" x14ac:dyDescent="0.25">
      <c r="A35" s="100" t="s">
        <v>18</v>
      </c>
      <c r="B35" s="26"/>
      <c r="C35" s="100" t="s">
        <v>159</v>
      </c>
      <c r="D35" s="26"/>
      <c r="E35" s="100" t="s">
        <v>160</v>
      </c>
      <c r="F35" s="26"/>
      <c r="G35" s="26"/>
      <c r="H35" s="26"/>
      <c r="I35" s="26"/>
      <c r="J35" s="26"/>
      <c r="K35" s="43" t="s">
        <v>18</v>
      </c>
      <c r="L35" s="26"/>
      <c r="M35" s="43">
        <v>763.54</v>
      </c>
      <c r="N35" s="26"/>
      <c r="O35" s="103"/>
      <c r="P35" s="104"/>
    </row>
    <row r="36" spans="1:16" ht="15.75" x14ac:dyDescent="0.25">
      <c r="A36" s="100" t="s">
        <v>18</v>
      </c>
      <c r="B36" s="26"/>
      <c r="C36" s="100" t="s">
        <v>161</v>
      </c>
      <c r="D36" s="26"/>
      <c r="E36" s="100" t="s">
        <v>162</v>
      </c>
      <c r="F36" s="26"/>
      <c r="G36" s="26"/>
      <c r="H36" s="26"/>
      <c r="I36" s="26"/>
      <c r="J36" s="26"/>
      <c r="K36" s="43" t="s">
        <v>18</v>
      </c>
      <c r="L36" s="26"/>
      <c r="M36" s="43">
        <v>2328</v>
      </c>
      <c r="N36" s="26"/>
      <c r="O36" s="103"/>
      <c r="P36" s="104"/>
    </row>
    <row r="37" spans="1:16" ht="15.75" x14ac:dyDescent="0.25">
      <c r="A37" s="100" t="s">
        <v>18</v>
      </c>
      <c r="B37" s="26"/>
      <c r="C37" s="100" t="s">
        <v>163</v>
      </c>
      <c r="D37" s="26"/>
      <c r="E37" s="100" t="s">
        <v>164</v>
      </c>
      <c r="F37" s="26"/>
      <c r="G37" s="26"/>
      <c r="H37" s="26"/>
      <c r="I37" s="26"/>
      <c r="J37" s="26"/>
      <c r="K37" s="43" t="s">
        <v>18</v>
      </c>
      <c r="L37" s="26"/>
      <c r="M37" s="43">
        <v>7004.14</v>
      </c>
      <c r="N37" s="26"/>
      <c r="O37" s="103"/>
      <c r="P37" s="104"/>
    </row>
    <row r="38" spans="1:16" ht="15.75" x14ac:dyDescent="0.25">
      <c r="A38" s="100" t="s">
        <v>18</v>
      </c>
      <c r="B38" s="26"/>
      <c r="C38" s="100" t="s">
        <v>165</v>
      </c>
      <c r="D38" s="26"/>
      <c r="E38" s="100" t="s">
        <v>166</v>
      </c>
      <c r="F38" s="26"/>
      <c r="G38" s="26"/>
      <c r="H38" s="26"/>
      <c r="I38" s="26"/>
      <c r="J38" s="26"/>
      <c r="K38" s="43">
        <v>20</v>
      </c>
      <c r="L38" s="26"/>
      <c r="M38" s="43">
        <v>0</v>
      </c>
      <c r="N38" s="26"/>
      <c r="O38" s="103">
        <f>SUM(M38/K38)*100</f>
        <v>0</v>
      </c>
      <c r="P38" s="104"/>
    </row>
    <row r="39" spans="1:16" ht="15.75" x14ac:dyDescent="0.25">
      <c r="A39" s="101" t="s">
        <v>18</v>
      </c>
      <c r="B39" s="26"/>
      <c r="C39" s="101" t="s">
        <v>92</v>
      </c>
      <c r="D39" s="26"/>
      <c r="E39" s="26"/>
      <c r="F39" s="26"/>
      <c r="G39" s="26"/>
      <c r="H39" s="26"/>
      <c r="I39" s="26"/>
      <c r="J39" s="26"/>
      <c r="K39" s="102">
        <v>29050</v>
      </c>
      <c r="L39" s="26"/>
      <c r="M39" s="102">
        <v>29245.81</v>
      </c>
      <c r="N39" s="26"/>
      <c r="O39" s="103">
        <f>SUM(M39/K39)*100</f>
        <v>100.6740447504303</v>
      </c>
      <c r="P39" s="104"/>
    </row>
    <row r="40" spans="1:16" ht="15.75" x14ac:dyDescent="0.25">
      <c r="A40" s="100" t="s">
        <v>18</v>
      </c>
      <c r="B40" s="26"/>
      <c r="C40" s="100" t="s">
        <v>131</v>
      </c>
      <c r="D40" s="26"/>
      <c r="E40" s="100" t="s">
        <v>132</v>
      </c>
      <c r="F40" s="26"/>
      <c r="G40" s="26"/>
      <c r="H40" s="26"/>
      <c r="I40" s="26"/>
      <c r="J40" s="26"/>
      <c r="K40" s="43">
        <v>29050</v>
      </c>
      <c r="L40" s="26"/>
      <c r="M40" s="43">
        <v>29245.81</v>
      </c>
      <c r="N40" s="26"/>
      <c r="O40" s="103">
        <f>SUM(M40/K40)*100</f>
        <v>100.6740447504303</v>
      </c>
      <c r="P40" s="104"/>
    </row>
    <row r="41" spans="1:16" ht="15.75" x14ac:dyDescent="0.25">
      <c r="A41" s="100" t="s">
        <v>18</v>
      </c>
      <c r="B41" s="26"/>
      <c r="C41" s="100" t="s">
        <v>135</v>
      </c>
      <c r="D41" s="26"/>
      <c r="E41" s="100" t="s">
        <v>136</v>
      </c>
      <c r="F41" s="26"/>
      <c r="G41" s="26"/>
      <c r="H41" s="26"/>
      <c r="I41" s="26"/>
      <c r="J41" s="26"/>
      <c r="K41" s="43" t="s">
        <v>18</v>
      </c>
      <c r="L41" s="26"/>
      <c r="M41" s="43">
        <v>29245.81</v>
      </c>
      <c r="N41" s="26"/>
      <c r="O41" s="103"/>
      <c r="P41" s="104"/>
    </row>
    <row r="42" spans="1:16" ht="15.75" x14ac:dyDescent="0.25">
      <c r="A42" s="101" t="s">
        <v>18</v>
      </c>
      <c r="B42" s="26"/>
      <c r="C42" s="101" t="s">
        <v>218</v>
      </c>
      <c r="D42" s="26"/>
      <c r="E42" s="26"/>
      <c r="F42" s="26"/>
      <c r="G42" s="26"/>
      <c r="H42" s="26"/>
      <c r="I42" s="26"/>
      <c r="J42" s="26"/>
      <c r="K42" s="102">
        <v>107980</v>
      </c>
      <c r="L42" s="26"/>
      <c r="M42" s="102">
        <v>77529.73</v>
      </c>
      <c r="N42" s="26"/>
      <c r="O42" s="103">
        <f>SUM(M42/K42)*100</f>
        <v>71.800083348768283</v>
      </c>
      <c r="P42" s="104"/>
    </row>
    <row r="43" spans="1:16" ht="15.75" x14ac:dyDescent="0.25">
      <c r="A43" s="101" t="s">
        <v>18</v>
      </c>
      <c r="B43" s="26"/>
      <c r="C43" s="101" t="s">
        <v>208</v>
      </c>
      <c r="D43" s="26"/>
      <c r="E43" s="26"/>
      <c r="F43" s="26"/>
      <c r="G43" s="26"/>
      <c r="H43" s="26"/>
      <c r="I43" s="26"/>
      <c r="J43" s="26"/>
      <c r="K43" s="102">
        <v>83220</v>
      </c>
      <c r="L43" s="26"/>
      <c r="M43" s="102">
        <v>77529.73</v>
      </c>
      <c r="N43" s="26"/>
      <c r="O43" s="103">
        <f>SUM(M43/K43)*100</f>
        <v>93.162376832492185</v>
      </c>
      <c r="P43" s="104"/>
    </row>
    <row r="44" spans="1:16" ht="15.75" x14ac:dyDescent="0.25">
      <c r="A44" s="100" t="s">
        <v>18</v>
      </c>
      <c r="B44" s="26"/>
      <c r="C44" s="100" t="s">
        <v>131</v>
      </c>
      <c r="D44" s="26"/>
      <c r="E44" s="100" t="s">
        <v>132</v>
      </c>
      <c r="F44" s="26"/>
      <c r="G44" s="26"/>
      <c r="H44" s="26"/>
      <c r="I44" s="26"/>
      <c r="J44" s="26"/>
      <c r="K44" s="43">
        <v>0</v>
      </c>
      <c r="L44" s="26"/>
      <c r="M44" s="43">
        <v>0</v>
      </c>
      <c r="N44" s="26"/>
      <c r="O44" s="103"/>
      <c r="P44" s="104"/>
    </row>
    <row r="45" spans="1:16" ht="15.75" x14ac:dyDescent="0.25">
      <c r="A45" s="100" t="s">
        <v>18</v>
      </c>
      <c r="B45" s="26"/>
      <c r="C45" s="100" t="s">
        <v>135</v>
      </c>
      <c r="D45" s="26"/>
      <c r="E45" s="100" t="s">
        <v>136</v>
      </c>
      <c r="F45" s="26"/>
      <c r="G45" s="26"/>
      <c r="H45" s="26"/>
      <c r="I45" s="26"/>
      <c r="J45" s="26"/>
      <c r="K45" s="43" t="s">
        <v>18</v>
      </c>
      <c r="L45" s="26"/>
      <c r="M45" s="43">
        <v>0</v>
      </c>
      <c r="N45" s="26"/>
      <c r="O45" s="103"/>
      <c r="P45" s="104"/>
    </row>
    <row r="46" spans="1:16" ht="15.75" x14ac:dyDescent="0.25">
      <c r="A46" s="100" t="s">
        <v>18</v>
      </c>
      <c r="B46" s="26"/>
      <c r="C46" s="100" t="s">
        <v>139</v>
      </c>
      <c r="D46" s="26"/>
      <c r="E46" s="100" t="s">
        <v>140</v>
      </c>
      <c r="F46" s="26"/>
      <c r="G46" s="26"/>
      <c r="H46" s="26"/>
      <c r="I46" s="26"/>
      <c r="J46" s="26"/>
      <c r="K46" s="43">
        <v>83220</v>
      </c>
      <c r="L46" s="26"/>
      <c r="M46" s="43">
        <v>77529.73</v>
      </c>
      <c r="N46" s="26"/>
      <c r="O46" s="103">
        <f>SUM(M46/K46)*100</f>
        <v>93.162376832492185</v>
      </c>
      <c r="P46" s="104"/>
    </row>
    <row r="47" spans="1:16" ht="15.75" x14ac:dyDescent="0.25">
      <c r="A47" s="100" t="s">
        <v>18</v>
      </c>
      <c r="B47" s="26"/>
      <c r="C47" s="100" t="s">
        <v>167</v>
      </c>
      <c r="D47" s="26"/>
      <c r="E47" s="100" t="s">
        <v>168</v>
      </c>
      <c r="F47" s="26"/>
      <c r="G47" s="26"/>
      <c r="H47" s="26"/>
      <c r="I47" s="26"/>
      <c r="J47" s="26"/>
      <c r="K47" s="43" t="s">
        <v>18</v>
      </c>
      <c r="L47" s="26"/>
      <c r="M47" s="43">
        <v>22855</v>
      </c>
      <c r="N47" s="26"/>
      <c r="O47" s="103"/>
      <c r="P47" s="104"/>
    </row>
    <row r="48" spans="1:16" ht="15.75" x14ac:dyDescent="0.25">
      <c r="A48" s="100" t="s">
        <v>18</v>
      </c>
      <c r="B48" s="26"/>
      <c r="C48" s="100" t="s">
        <v>143</v>
      </c>
      <c r="D48" s="26"/>
      <c r="E48" s="100" t="s">
        <v>144</v>
      </c>
      <c r="F48" s="26"/>
      <c r="G48" s="26"/>
      <c r="H48" s="26"/>
      <c r="I48" s="26"/>
      <c r="J48" s="26"/>
      <c r="K48" s="43" t="s">
        <v>18</v>
      </c>
      <c r="L48" s="26"/>
      <c r="M48" s="43">
        <v>1527.81</v>
      </c>
      <c r="N48" s="26"/>
      <c r="O48" s="103"/>
      <c r="P48" s="104"/>
    </row>
    <row r="49" spans="1:16" ht="15.75" x14ac:dyDescent="0.25">
      <c r="A49" s="100" t="s">
        <v>18</v>
      </c>
      <c r="B49" s="26"/>
      <c r="C49" s="100" t="s">
        <v>145</v>
      </c>
      <c r="D49" s="26"/>
      <c r="E49" s="100" t="s">
        <v>146</v>
      </c>
      <c r="F49" s="26"/>
      <c r="G49" s="26"/>
      <c r="H49" s="26"/>
      <c r="I49" s="26"/>
      <c r="J49" s="26"/>
      <c r="K49" s="43" t="s">
        <v>18</v>
      </c>
      <c r="L49" s="26"/>
      <c r="M49" s="43">
        <v>1205.6500000000001</v>
      </c>
      <c r="N49" s="26"/>
      <c r="O49" s="103"/>
      <c r="P49" s="104"/>
    </row>
    <row r="50" spans="1:16" ht="15.75" x14ac:dyDescent="0.25">
      <c r="A50" s="100" t="s">
        <v>18</v>
      </c>
      <c r="B50" s="26"/>
      <c r="C50" s="100" t="s">
        <v>169</v>
      </c>
      <c r="D50" s="26"/>
      <c r="E50" s="100" t="s">
        <v>170</v>
      </c>
      <c r="F50" s="26"/>
      <c r="G50" s="26"/>
      <c r="H50" s="26"/>
      <c r="I50" s="26"/>
      <c r="J50" s="26"/>
      <c r="K50" s="43" t="s">
        <v>18</v>
      </c>
      <c r="L50" s="26"/>
      <c r="M50" s="43">
        <v>3784.38</v>
      </c>
      <c r="N50" s="26"/>
      <c r="O50" s="103"/>
      <c r="P50" s="104"/>
    </row>
    <row r="51" spans="1:16" ht="15.75" x14ac:dyDescent="0.25">
      <c r="A51" s="100" t="s">
        <v>18</v>
      </c>
      <c r="B51" s="26"/>
      <c r="C51" s="100" t="s">
        <v>171</v>
      </c>
      <c r="D51" s="26"/>
      <c r="E51" s="100" t="s">
        <v>172</v>
      </c>
      <c r="F51" s="26"/>
      <c r="G51" s="26"/>
      <c r="H51" s="26"/>
      <c r="I51" s="26"/>
      <c r="J51" s="26"/>
      <c r="K51" s="43" t="s">
        <v>18</v>
      </c>
      <c r="L51" s="26"/>
      <c r="M51" s="43">
        <v>2021.98</v>
      </c>
      <c r="N51" s="26"/>
      <c r="O51" s="103"/>
      <c r="P51" s="104"/>
    </row>
    <row r="52" spans="1:16" ht="15.75" x14ac:dyDescent="0.25">
      <c r="A52" s="100" t="s">
        <v>18</v>
      </c>
      <c r="B52" s="26"/>
      <c r="C52" s="100" t="s">
        <v>151</v>
      </c>
      <c r="D52" s="26"/>
      <c r="E52" s="100" t="s">
        <v>152</v>
      </c>
      <c r="F52" s="26"/>
      <c r="G52" s="26"/>
      <c r="H52" s="26"/>
      <c r="I52" s="26"/>
      <c r="J52" s="26"/>
      <c r="K52" s="43" t="s">
        <v>18</v>
      </c>
      <c r="L52" s="26"/>
      <c r="M52" s="43">
        <v>495.54</v>
      </c>
      <c r="N52" s="26"/>
      <c r="O52" s="103"/>
      <c r="P52" s="104"/>
    </row>
    <row r="53" spans="1:16" ht="15.75" x14ac:dyDescent="0.25">
      <c r="A53" s="100" t="s">
        <v>18</v>
      </c>
      <c r="B53" s="26"/>
      <c r="C53" s="100" t="s">
        <v>153</v>
      </c>
      <c r="D53" s="26"/>
      <c r="E53" s="100" t="s">
        <v>154</v>
      </c>
      <c r="F53" s="26"/>
      <c r="G53" s="26"/>
      <c r="H53" s="26"/>
      <c r="I53" s="26"/>
      <c r="J53" s="26"/>
      <c r="K53" s="43" t="s">
        <v>18</v>
      </c>
      <c r="L53" s="26"/>
      <c r="M53" s="43">
        <v>0</v>
      </c>
      <c r="N53" s="26"/>
      <c r="O53" s="103"/>
      <c r="P53" s="104"/>
    </row>
    <row r="54" spans="1:16" ht="15.75" x14ac:dyDescent="0.25">
      <c r="A54" s="100" t="s">
        <v>18</v>
      </c>
      <c r="B54" s="26"/>
      <c r="C54" s="100" t="s">
        <v>173</v>
      </c>
      <c r="D54" s="26"/>
      <c r="E54" s="100" t="s">
        <v>174</v>
      </c>
      <c r="F54" s="26"/>
      <c r="G54" s="26"/>
      <c r="H54" s="26"/>
      <c r="I54" s="26"/>
      <c r="J54" s="26"/>
      <c r="K54" s="43" t="s">
        <v>18</v>
      </c>
      <c r="L54" s="26"/>
      <c r="M54" s="43">
        <v>42082.68</v>
      </c>
      <c r="N54" s="26"/>
      <c r="O54" s="103"/>
      <c r="P54" s="104"/>
    </row>
    <row r="55" spans="1:16" ht="15.75" x14ac:dyDescent="0.25">
      <c r="A55" s="100" t="s">
        <v>18</v>
      </c>
      <c r="B55" s="26"/>
      <c r="C55" s="100" t="s">
        <v>175</v>
      </c>
      <c r="D55" s="26"/>
      <c r="E55" s="100" t="s">
        <v>176</v>
      </c>
      <c r="F55" s="26"/>
      <c r="G55" s="26"/>
      <c r="H55" s="26"/>
      <c r="I55" s="26"/>
      <c r="J55" s="26"/>
      <c r="K55" s="43" t="s">
        <v>18</v>
      </c>
      <c r="L55" s="26"/>
      <c r="M55" s="43">
        <v>882.76</v>
      </c>
      <c r="N55" s="26"/>
      <c r="O55" s="103"/>
      <c r="P55" s="104"/>
    </row>
    <row r="56" spans="1:16" ht="15.75" x14ac:dyDescent="0.25">
      <c r="A56" s="100" t="s">
        <v>18</v>
      </c>
      <c r="B56" s="26"/>
      <c r="C56" s="100" t="s">
        <v>157</v>
      </c>
      <c r="D56" s="26"/>
      <c r="E56" s="100" t="s">
        <v>158</v>
      </c>
      <c r="F56" s="26"/>
      <c r="G56" s="26"/>
      <c r="H56" s="26"/>
      <c r="I56" s="26"/>
      <c r="J56" s="26"/>
      <c r="K56" s="43" t="s">
        <v>18</v>
      </c>
      <c r="L56" s="26"/>
      <c r="M56" s="43">
        <v>740.43</v>
      </c>
      <c r="N56" s="26"/>
      <c r="O56" s="103"/>
      <c r="P56" s="104"/>
    </row>
    <row r="57" spans="1:16" ht="15.75" x14ac:dyDescent="0.25">
      <c r="A57" s="100" t="s">
        <v>18</v>
      </c>
      <c r="B57" s="26"/>
      <c r="C57" s="100" t="s">
        <v>159</v>
      </c>
      <c r="D57" s="26"/>
      <c r="E57" s="100" t="s">
        <v>160</v>
      </c>
      <c r="F57" s="26"/>
      <c r="G57" s="26"/>
      <c r="H57" s="26"/>
      <c r="I57" s="26"/>
      <c r="J57" s="26"/>
      <c r="K57" s="43" t="s">
        <v>18</v>
      </c>
      <c r="L57" s="26"/>
      <c r="M57" s="43">
        <v>1131.76</v>
      </c>
      <c r="N57" s="26"/>
      <c r="O57" s="103"/>
      <c r="P57" s="104"/>
    </row>
    <row r="58" spans="1:16" ht="15.75" x14ac:dyDescent="0.25">
      <c r="A58" s="100" t="s">
        <v>18</v>
      </c>
      <c r="B58" s="26"/>
      <c r="C58" s="100" t="s">
        <v>177</v>
      </c>
      <c r="D58" s="26"/>
      <c r="E58" s="100" t="s">
        <v>178</v>
      </c>
      <c r="F58" s="26"/>
      <c r="G58" s="26"/>
      <c r="H58" s="26"/>
      <c r="I58" s="26"/>
      <c r="J58" s="26"/>
      <c r="K58" s="43" t="s">
        <v>18</v>
      </c>
      <c r="L58" s="26"/>
      <c r="M58" s="43">
        <v>419.42</v>
      </c>
      <c r="N58" s="26"/>
      <c r="O58" s="103"/>
      <c r="P58" s="104"/>
    </row>
    <row r="59" spans="1:16" ht="15.75" x14ac:dyDescent="0.25">
      <c r="A59" s="100" t="s">
        <v>18</v>
      </c>
      <c r="B59" s="26"/>
      <c r="C59" s="100" t="s">
        <v>161</v>
      </c>
      <c r="D59" s="26"/>
      <c r="E59" s="100" t="s">
        <v>162</v>
      </c>
      <c r="F59" s="26"/>
      <c r="G59" s="26"/>
      <c r="H59" s="26"/>
      <c r="I59" s="26"/>
      <c r="J59" s="26"/>
      <c r="K59" s="43" t="s">
        <v>18</v>
      </c>
      <c r="L59" s="26"/>
      <c r="M59" s="43">
        <v>382.32</v>
      </c>
      <c r="N59" s="26"/>
      <c r="O59" s="103"/>
      <c r="P59" s="104"/>
    </row>
    <row r="60" spans="1:16" ht="15.75" x14ac:dyDescent="0.25">
      <c r="A60" s="101" t="s">
        <v>18</v>
      </c>
      <c r="B60" s="26"/>
      <c r="C60" s="101" t="s">
        <v>206</v>
      </c>
      <c r="D60" s="26"/>
      <c r="E60" s="26"/>
      <c r="F60" s="26"/>
      <c r="G60" s="26"/>
      <c r="H60" s="26"/>
      <c r="I60" s="26"/>
      <c r="J60" s="26"/>
      <c r="K60" s="102">
        <v>277800</v>
      </c>
      <c r="L60" s="26"/>
      <c r="M60" s="102">
        <v>277800</v>
      </c>
      <c r="N60" s="26"/>
      <c r="O60" s="103">
        <f>SUM(M60/K60)*100</f>
        <v>100</v>
      </c>
      <c r="P60" s="104"/>
    </row>
    <row r="61" spans="1:16" ht="15.75" x14ac:dyDescent="0.25">
      <c r="A61" s="101" t="s">
        <v>18</v>
      </c>
      <c r="B61" s="26"/>
      <c r="C61" s="101" t="s">
        <v>205</v>
      </c>
      <c r="D61" s="26"/>
      <c r="E61" s="26"/>
      <c r="F61" s="26"/>
      <c r="G61" s="26"/>
      <c r="H61" s="26"/>
      <c r="I61" s="26"/>
      <c r="J61" s="26"/>
      <c r="K61" s="102">
        <v>277800</v>
      </c>
      <c r="L61" s="26"/>
      <c r="M61" s="102">
        <v>277800</v>
      </c>
      <c r="N61" s="26"/>
      <c r="O61" s="103">
        <f>SUM(M61/K61)*100</f>
        <v>100</v>
      </c>
      <c r="P61" s="104"/>
    </row>
    <row r="62" spans="1:16" ht="15.75" x14ac:dyDescent="0.25">
      <c r="A62" s="100" t="s">
        <v>18</v>
      </c>
      <c r="B62" s="26"/>
      <c r="C62" s="100" t="s">
        <v>131</v>
      </c>
      <c r="D62" s="26"/>
      <c r="E62" s="100" t="s">
        <v>132</v>
      </c>
      <c r="F62" s="26"/>
      <c r="G62" s="26"/>
      <c r="H62" s="26"/>
      <c r="I62" s="26"/>
      <c r="J62" s="26"/>
      <c r="K62" s="43">
        <v>277800</v>
      </c>
      <c r="L62" s="26"/>
      <c r="M62" s="43">
        <v>277800</v>
      </c>
      <c r="N62" s="26"/>
      <c r="O62" s="103">
        <f>SUM(M62/K62)*100</f>
        <v>100</v>
      </c>
      <c r="P62" s="104"/>
    </row>
    <row r="63" spans="1:16" ht="15.75" x14ac:dyDescent="0.25">
      <c r="A63" s="100" t="s">
        <v>18</v>
      </c>
      <c r="B63" s="26"/>
      <c r="C63" s="100" t="s">
        <v>133</v>
      </c>
      <c r="D63" s="26"/>
      <c r="E63" s="100" t="s">
        <v>134</v>
      </c>
      <c r="F63" s="26"/>
      <c r="G63" s="26"/>
      <c r="H63" s="26"/>
      <c r="I63" s="26"/>
      <c r="J63" s="26"/>
      <c r="K63" s="43" t="s">
        <v>18</v>
      </c>
      <c r="L63" s="26"/>
      <c r="M63" s="43">
        <v>277800</v>
      </c>
      <c r="N63" s="26"/>
      <c r="O63" s="103"/>
      <c r="P63" s="104"/>
    </row>
    <row r="64" spans="1:16" ht="15.75" x14ac:dyDescent="0.25">
      <c r="A64" s="101" t="s">
        <v>18</v>
      </c>
      <c r="B64" s="26"/>
      <c r="C64" s="101" t="s">
        <v>95</v>
      </c>
      <c r="D64" s="26"/>
      <c r="E64" s="26"/>
      <c r="F64" s="26"/>
      <c r="G64" s="26"/>
      <c r="H64" s="26"/>
      <c r="I64" s="26"/>
      <c r="J64" s="26"/>
      <c r="K64" s="102">
        <v>1000</v>
      </c>
      <c r="L64" s="26"/>
      <c r="M64" s="102">
        <v>999.94</v>
      </c>
      <c r="N64" s="26"/>
      <c r="O64" s="103">
        <f>SUM(M64/K64)*100</f>
        <v>99.994</v>
      </c>
      <c r="P64" s="104"/>
    </row>
    <row r="65" spans="1:17" ht="15.75" x14ac:dyDescent="0.25">
      <c r="A65" s="101" t="s">
        <v>18</v>
      </c>
      <c r="B65" s="26"/>
      <c r="C65" s="101" t="s">
        <v>96</v>
      </c>
      <c r="D65" s="26"/>
      <c r="E65" s="26"/>
      <c r="F65" s="26"/>
      <c r="G65" s="26"/>
      <c r="H65" s="26"/>
      <c r="I65" s="26"/>
      <c r="J65" s="26"/>
      <c r="K65" s="102">
        <v>1000</v>
      </c>
      <c r="L65" s="26"/>
      <c r="M65" s="102">
        <v>999.94</v>
      </c>
      <c r="N65" s="26"/>
      <c r="O65" s="103">
        <f>SUM(M65/K65)*100</f>
        <v>99.994</v>
      </c>
      <c r="P65" s="104"/>
      <c r="Q65" s="18"/>
    </row>
    <row r="66" spans="1:17" ht="15.75" x14ac:dyDescent="0.25">
      <c r="C66" s="100" t="s">
        <v>139</v>
      </c>
      <c r="D66" s="26"/>
      <c r="E66" s="100" t="s">
        <v>140</v>
      </c>
      <c r="F66" s="26"/>
      <c r="G66" s="26"/>
      <c r="H66" s="26"/>
      <c r="I66" s="26"/>
      <c r="J66" s="26"/>
      <c r="K66" s="43">
        <v>1000</v>
      </c>
      <c r="L66" s="26"/>
      <c r="M66" s="43">
        <v>999.94</v>
      </c>
      <c r="N66" s="26"/>
      <c r="O66" s="103">
        <f>SUM(M66/K66)*100</f>
        <v>99.994</v>
      </c>
      <c r="P66" s="104"/>
      <c r="Q66" s="18"/>
    </row>
    <row r="67" spans="1:17" ht="15.75" x14ac:dyDescent="0.25">
      <c r="C67" s="100">
        <v>3225</v>
      </c>
      <c r="D67" s="26"/>
      <c r="E67" s="100" t="s">
        <v>176</v>
      </c>
      <c r="F67" s="26"/>
      <c r="G67" s="26"/>
      <c r="H67" s="26"/>
      <c r="I67" s="26"/>
      <c r="J67" s="26"/>
      <c r="K67" s="43" t="s">
        <v>18</v>
      </c>
      <c r="L67" s="26"/>
      <c r="M67" s="43">
        <v>999.94</v>
      </c>
      <c r="N67" s="26"/>
      <c r="O67" s="103"/>
      <c r="P67" s="104"/>
    </row>
    <row r="68" spans="1:17" ht="15.75" x14ac:dyDescent="0.25">
      <c r="A68" s="116" t="s">
        <v>128</v>
      </c>
      <c r="B68" s="26"/>
      <c r="C68" s="116" t="s">
        <v>179</v>
      </c>
      <c r="D68" s="26"/>
      <c r="E68" s="116" t="s">
        <v>180</v>
      </c>
      <c r="F68" s="26"/>
      <c r="G68" s="26"/>
      <c r="H68" s="26"/>
      <c r="I68" s="26"/>
      <c r="J68" s="26"/>
      <c r="K68" s="117">
        <v>151869</v>
      </c>
      <c r="L68" s="26"/>
      <c r="M68" s="117">
        <v>136321.95000000001</v>
      </c>
      <c r="N68" s="26"/>
      <c r="O68" s="103">
        <f>SUM(M68/K68)*100</f>
        <v>89.762854828832744</v>
      </c>
      <c r="P68" s="104"/>
    </row>
    <row r="69" spans="1:17" ht="15.75" x14ac:dyDescent="0.25">
      <c r="A69" s="101" t="s">
        <v>18</v>
      </c>
      <c r="B69" s="26"/>
      <c r="C69" s="101" t="s">
        <v>86</v>
      </c>
      <c r="D69" s="26"/>
      <c r="E69" s="26"/>
      <c r="F69" s="26"/>
      <c r="G69" s="26"/>
      <c r="H69" s="26"/>
      <c r="I69" s="26"/>
      <c r="J69" s="26"/>
      <c r="K69" s="102">
        <v>60000</v>
      </c>
      <c r="L69" s="26"/>
      <c r="M69" s="102">
        <v>45200.639999999999</v>
      </c>
      <c r="N69" s="26"/>
      <c r="O69" s="103">
        <f>SUM(M69/K69)*100</f>
        <v>75.334400000000002</v>
      </c>
      <c r="P69" s="104"/>
    </row>
    <row r="70" spans="1:17" ht="15.75" x14ac:dyDescent="0.25">
      <c r="A70" s="100" t="s">
        <v>18</v>
      </c>
      <c r="B70" s="26"/>
      <c r="C70" s="100" t="s">
        <v>139</v>
      </c>
      <c r="D70" s="26"/>
      <c r="E70" s="100" t="s">
        <v>140</v>
      </c>
      <c r="F70" s="26"/>
      <c r="G70" s="26"/>
      <c r="H70" s="26"/>
      <c r="I70" s="26"/>
      <c r="J70" s="26"/>
      <c r="K70" s="43">
        <v>60000</v>
      </c>
      <c r="L70" s="26"/>
      <c r="M70" s="43">
        <v>45200.639999999999</v>
      </c>
      <c r="N70" s="26"/>
      <c r="O70" s="103">
        <f>SUM(M70/K70)*100</f>
        <v>75.334400000000002</v>
      </c>
      <c r="P70" s="104"/>
    </row>
    <row r="71" spans="1:17" ht="15.75" x14ac:dyDescent="0.25">
      <c r="A71" s="100" t="s">
        <v>18</v>
      </c>
      <c r="B71" s="26"/>
      <c r="C71" s="100" t="s">
        <v>181</v>
      </c>
      <c r="D71" s="26"/>
      <c r="E71" s="100" t="s">
        <v>182</v>
      </c>
      <c r="F71" s="26"/>
      <c r="G71" s="26"/>
      <c r="H71" s="26"/>
      <c r="I71" s="26"/>
      <c r="J71" s="26"/>
      <c r="K71" s="43" t="s">
        <v>18</v>
      </c>
      <c r="L71" s="26"/>
      <c r="M71" s="43">
        <v>8553.81</v>
      </c>
      <c r="N71" s="26"/>
      <c r="O71" s="103"/>
      <c r="P71" s="104"/>
    </row>
    <row r="72" spans="1:17" ht="15.75" x14ac:dyDescent="0.25">
      <c r="A72" s="100" t="s">
        <v>18</v>
      </c>
      <c r="B72" s="26"/>
      <c r="C72" s="100" t="s">
        <v>175</v>
      </c>
      <c r="D72" s="26"/>
      <c r="E72" s="100" t="s">
        <v>176</v>
      </c>
      <c r="F72" s="26"/>
      <c r="G72" s="26"/>
      <c r="H72" s="26"/>
      <c r="I72" s="26"/>
      <c r="J72" s="26"/>
      <c r="K72" s="43" t="s">
        <v>18</v>
      </c>
      <c r="L72" s="26"/>
      <c r="M72" s="43">
        <v>8553.81</v>
      </c>
      <c r="N72" s="26"/>
      <c r="O72" s="103"/>
      <c r="P72" s="104"/>
    </row>
    <row r="73" spans="1:17" ht="15.75" x14ac:dyDescent="0.25">
      <c r="A73" s="101" t="s">
        <v>18</v>
      </c>
      <c r="B73" s="26"/>
      <c r="C73" s="101" t="s">
        <v>218</v>
      </c>
      <c r="D73" s="26"/>
      <c r="E73" s="26"/>
      <c r="F73" s="26"/>
      <c r="G73" s="26"/>
      <c r="H73" s="26"/>
      <c r="I73" s="26"/>
      <c r="J73" s="26"/>
      <c r="K73" s="102">
        <v>7200</v>
      </c>
      <c r="L73" s="26"/>
      <c r="M73" s="102">
        <v>6752.97</v>
      </c>
      <c r="N73" s="26"/>
      <c r="O73" s="103">
        <f>SUM(M73/K73)*100</f>
        <v>93.791250000000005</v>
      </c>
      <c r="P73" s="104"/>
    </row>
    <row r="74" spans="1:17" ht="15.75" x14ac:dyDescent="0.25">
      <c r="A74" s="101" t="s">
        <v>18</v>
      </c>
      <c r="B74" s="26"/>
      <c r="C74" s="101" t="s">
        <v>208</v>
      </c>
      <c r="D74" s="26"/>
      <c r="E74" s="26"/>
      <c r="F74" s="26"/>
      <c r="G74" s="26"/>
      <c r="H74" s="26"/>
      <c r="I74" s="26"/>
      <c r="J74" s="26"/>
      <c r="K74" s="102">
        <v>7200</v>
      </c>
      <c r="L74" s="26"/>
      <c r="M74" s="102">
        <v>6752.97</v>
      </c>
      <c r="N74" s="26"/>
      <c r="O74" s="103">
        <f>SUM(M74/K74)*100</f>
        <v>93.791250000000005</v>
      </c>
      <c r="P74" s="104"/>
    </row>
    <row r="75" spans="1:17" ht="15.75" x14ac:dyDescent="0.25">
      <c r="A75" s="100" t="s">
        <v>18</v>
      </c>
      <c r="B75" s="26"/>
      <c r="C75" s="100" t="s">
        <v>139</v>
      </c>
      <c r="D75" s="26"/>
      <c r="E75" s="100" t="s">
        <v>140</v>
      </c>
      <c r="F75" s="26"/>
      <c r="G75" s="26"/>
      <c r="H75" s="26"/>
      <c r="I75" s="26"/>
      <c r="J75" s="26"/>
      <c r="K75" s="43">
        <v>7200</v>
      </c>
      <c r="L75" s="26"/>
      <c r="M75" s="43">
        <v>6752.97</v>
      </c>
      <c r="N75" s="26"/>
      <c r="O75" s="103">
        <f>SUM(M75/K75)*100</f>
        <v>93.791250000000005</v>
      </c>
      <c r="P75" s="104"/>
    </row>
    <row r="76" spans="1:17" ht="15.75" x14ac:dyDescent="0.25">
      <c r="A76" s="100" t="s">
        <v>18</v>
      </c>
      <c r="B76" s="26"/>
      <c r="C76" s="100" t="s">
        <v>183</v>
      </c>
      <c r="D76" s="26"/>
      <c r="E76" s="100" t="s">
        <v>184</v>
      </c>
      <c r="F76" s="26"/>
      <c r="G76" s="26"/>
      <c r="H76" s="26"/>
      <c r="I76" s="26"/>
      <c r="J76" s="26"/>
      <c r="K76" s="43" t="s">
        <v>18</v>
      </c>
      <c r="L76" s="26"/>
      <c r="M76" s="43">
        <v>6752.97</v>
      </c>
      <c r="N76" s="26"/>
      <c r="O76" s="103"/>
      <c r="P76" s="104"/>
    </row>
    <row r="77" spans="1:17" ht="15.75" x14ac:dyDescent="0.25">
      <c r="A77" s="101" t="s">
        <v>18</v>
      </c>
      <c r="B77" s="26"/>
      <c r="C77" s="101" t="s">
        <v>206</v>
      </c>
      <c r="D77" s="26"/>
      <c r="E77" s="26"/>
      <c r="F77" s="26"/>
      <c r="G77" s="26"/>
      <c r="H77" s="26"/>
      <c r="I77" s="26"/>
      <c r="J77" s="26"/>
      <c r="K77" s="102">
        <v>80190</v>
      </c>
      <c r="L77" s="26"/>
      <c r="M77" s="102">
        <v>79894.31</v>
      </c>
      <c r="N77" s="26"/>
      <c r="O77" s="103">
        <f>SUM(M77/K77)*100</f>
        <v>99.631263249781767</v>
      </c>
      <c r="P77" s="104"/>
    </row>
    <row r="78" spans="1:17" ht="15.75" x14ac:dyDescent="0.25">
      <c r="A78" s="101" t="s">
        <v>18</v>
      </c>
      <c r="B78" s="26"/>
      <c r="C78" s="101" t="s">
        <v>205</v>
      </c>
      <c r="D78" s="26"/>
      <c r="E78" s="26"/>
      <c r="F78" s="26"/>
      <c r="G78" s="26"/>
      <c r="H78" s="26"/>
      <c r="I78" s="26"/>
      <c r="J78" s="26"/>
      <c r="K78" s="102">
        <v>80190</v>
      </c>
      <c r="L78" s="26"/>
      <c r="M78" s="102">
        <v>79894.31</v>
      </c>
      <c r="N78" s="26"/>
      <c r="O78" s="103">
        <f>SUM(M78/K78)*100</f>
        <v>99.631263249781767</v>
      </c>
      <c r="P78" s="104"/>
    </row>
    <row r="79" spans="1:17" ht="15.75" x14ac:dyDescent="0.25">
      <c r="A79" s="100" t="s">
        <v>18</v>
      </c>
      <c r="B79" s="26"/>
      <c r="C79" s="100" t="s">
        <v>139</v>
      </c>
      <c r="D79" s="26"/>
      <c r="E79" s="100" t="s">
        <v>140</v>
      </c>
      <c r="F79" s="26"/>
      <c r="G79" s="26"/>
      <c r="H79" s="26"/>
      <c r="I79" s="26"/>
      <c r="J79" s="26"/>
      <c r="K79" s="43">
        <v>80190</v>
      </c>
      <c r="L79" s="26"/>
      <c r="M79" s="43">
        <v>79894.31</v>
      </c>
      <c r="N79" s="26"/>
      <c r="O79" s="103">
        <f>SUM(M79/K79)*100</f>
        <v>99.631263249781767</v>
      </c>
      <c r="P79" s="104"/>
    </row>
    <row r="80" spans="1:17" ht="15.75" x14ac:dyDescent="0.25">
      <c r="A80" s="100" t="s">
        <v>18</v>
      </c>
      <c r="B80" s="26"/>
      <c r="C80" s="100" t="s">
        <v>167</v>
      </c>
      <c r="D80" s="26"/>
      <c r="E80" s="100" t="s">
        <v>168</v>
      </c>
      <c r="F80" s="26"/>
      <c r="G80" s="26"/>
      <c r="H80" s="26"/>
      <c r="I80" s="26"/>
      <c r="J80" s="26"/>
      <c r="K80" s="43" t="s">
        <v>18</v>
      </c>
      <c r="L80" s="26"/>
      <c r="M80" s="43">
        <v>19965.740000000002</v>
      </c>
      <c r="N80" s="26"/>
      <c r="O80" s="103"/>
      <c r="P80" s="104"/>
    </row>
    <row r="81" spans="1:16" ht="15.75" x14ac:dyDescent="0.25">
      <c r="A81" s="100" t="s">
        <v>18</v>
      </c>
      <c r="B81" s="26"/>
      <c r="C81" s="100" t="s">
        <v>181</v>
      </c>
      <c r="D81" s="26"/>
      <c r="E81" s="100" t="s">
        <v>182</v>
      </c>
      <c r="F81" s="26"/>
      <c r="G81" s="26"/>
      <c r="H81" s="26"/>
      <c r="I81" s="26"/>
      <c r="J81" s="26"/>
      <c r="K81" s="43" t="s">
        <v>18</v>
      </c>
      <c r="L81" s="26"/>
      <c r="M81" s="43">
        <v>4326.6499999999996</v>
      </c>
      <c r="N81" s="26"/>
      <c r="O81" s="103"/>
      <c r="P81" s="104"/>
    </row>
    <row r="82" spans="1:16" ht="15.75" x14ac:dyDescent="0.25">
      <c r="A82" s="100" t="s">
        <v>18</v>
      </c>
      <c r="B82" s="26"/>
      <c r="C82" s="100" t="s">
        <v>145</v>
      </c>
      <c r="D82" s="26"/>
      <c r="E82" s="100" t="s">
        <v>146</v>
      </c>
      <c r="F82" s="26"/>
      <c r="G82" s="26"/>
      <c r="H82" s="26"/>
      <c r="I82" s="26"/>
      <c r="J82" s="26"/>
      <c r="K82" s="43" t="s">
        <v>18</v>
      </c>
      <c r="L82" s="26"/>
      <c r="M82" s="43">
        <v>5320.71</v>
      </c>
      <c r="N82" s="26"/>
      <c r="O82" s="103"/>
      <c r="P82" s="104"/>
    </row>
    <row r="83" spans="1:16" ht="15.75" x14ac:dyDescent="0.25">
      <c r="A83" s="100" t="s">
        <v>18</v>
      </c>
      <c r="B83" s="26"/>
      <c r="C83" s="100" t="s">
        <v>175</v>
      </c>
      <c r="D83" s="26"/>
      <c r="E83" s="100" t="s">
        <v>176</v>
      </c>
      <c r="F83" s="26"/>
      <c r="G83" s="26"/>
      <c r="H83" s="26"/>
      <c r="I83" s="26"/>
      <c r="J83" s="26"/>
      <c r="K83" s="43" t="s">
        <v>18</v>
      </c>
      <c r="L83" s="26"/>
      <c r="M83" s="43">
        <v>47114.18</v>
      </c>
      <c r="N83" s="26"/>
      <c r="O83" s="103"/>
      <c r="P83" s="104"/>
    </row>
    <row r="84" spans="1:16" ht="15.75" x14ac:dyDescent="0.25">
      <c r="A84" s="100" t="s">
        <v>18</v>
      </c>
      <c r="B84" s="26"/>
      <c r="C84" s="100" t="s">
        <v>157</v>
      </c>
      <c r="D84" s="26"/>
      <c r="E84" s="100" t="s">
        <v>158</v>
      </c>
      <c r="F84" s="26"/>
      <c r="G84" s="26"/>
      <c r="H84" s="26"/>
      <c r="I84" s="26"/>
      <c r="J84" s="26"/>
      <c r="K84" s="43" t="s">
        <v>18</v>
      </c>
      <c r="L84" s="26"/>
      <c r="M84" s="43">
        <v>3167.03</v>
      </c>
      <c r="N84" s="26"/>
      <c r="O84" s="103"/>
      <c r="P84" s="104"/>
    </row>
    <row r="85" spans="1:16" ht="15.75" x14ac:dyDescent="0.25">
      <c r="A85" s="101" t="s">
        <v>18</v>
      </c>
      <c r="B85" s="26"/>
      <c r="C85" s="101" t="s">
        <v>95</v>
      </c>
      <c r="D85" s="26"/>
      <c r="E85" s="26"/>
      <c r="F85" s="26"/>
      <c r="G85" s="26"/>
      <c r="H85" s="26"/>
      <c r="I85" s="26"/>
      <c r="J85" s="26"/>
      <c r="K85" s="102">
        <v>1900</v>
      </c>
      <c r="L85" s="26"/>
      <c r="M85" s="102">
        <v>1895.08</v>
      </c>
      <c r="N85" s="26"/>
      <c r="O85" s="103">
        <f>SUM(M85/K85)*100</f>
        <v>99.741052631578938</v>
      </c>
      <c r="P85" s="104"/>
    </row>
    <row r="86" spans="1:16" ht="15.75" x14ac:dyDescent="0.25">
      <c r="A86" s="101" t="s">
        <v>18</v>
      </c>
      <c r="B86" s="26"/>
      <c r="C86" s="101" t="s">
        <v>209</v>
      </c>
      <c r="D86" s="26"/>
      <c r="E86" s="26"/>
      <c r="F86" s="26"/>
      <c r="G86" s="26"/>
      <c r="H86" s="26"/>
      <c r="I86" s="26"/>
      <c r="J86" s="26"/>
      <c r="K86" s="102">
        <v>1900</v>
      </c>
      <c r="L86" s="26"/>
      <c r="M86" s="102">
        <v>1895.08</v>
      </c>
      <c r="N86" s="26"/>
      <c r="O86" s="103">
        <f>SUM(M86/K86)*100</f>
        <v>99.741052631578938</v>
      </c>
      <c r="P86" s="104"/>
    </row>
    <row r="87" spans="1:16" ht="15.75" x14ac:dyDescent="0.25">
      <c r="A87" s="100" t="s">
        <v>18</v>
      </c>
      <c r="B87" s="26"/>
      <c r="C87" s="100" t="s">
        <v>139</v>
      </c>
      <c r="D87" s="26"/>
      <c r="E87" s="100" t="s">
        <v>140</v>
      </c>
      <c r="F87" s="26"/>
      <c r="G87" s="26"/>
      <c r="H87" s="26"/>
      <c r="I87" s="26"/>
      <c r="J87" s="26"/>
      <c r="K87" s="43">
        <v>1900</v>
      </c>
      <c r="L87" s="26"/>
      <c r="M87" s="43">
        <v>1895.08</v>
      </c>
      <c r="N87" s="26"/>
      <c r="O87" s="103">
        <f t="shared" ref="O87:O125" si="1">SUM(M87/K87)*100</f>
        <v>99.741052631578938</v>
      </c>
      <c r="P87" s="104"/>
    </row>
    <row r="88" spans="1:16" ht="15.75" x14ac:dyDescent="0.25">
      <c r="A88" s="100" t="s">
        <v>18</v>
      </c>
      <c r="B88" s="26"/>
      <c r="C88" s="100">
        <v>3239</v>
      </c>
      <c r="D88" s="26"/>
      <c r="E88" s="100" t="s">
        <v>210</v>
      </c>
      <c r="F88" s="26"/>
      <c r="G88" s="26"/>
      <c r="H88" s="26"/>
      <c r="I88" s="26"/>
      <c r="J88" s="26"/>
      <c r="K88" s="43" t="s">
        <v>18</v>
      </c>
      <c r="L88" s="26"/>
      <c r="M88" s="43">
        <v>1895.08</v>
      </c>
      <c r="N88" s="26"/>
      <c r="O88" s="103"/>
      <c r="P88" s="104"/>
    </row>
    <row r="89" spans="1:16" ht="15.75" x14ac:dyDescent="0.25">
      <c r="A89" s="101" t="s">
        <v>18</v>
      </c>
      <c r="B89" s="26"/>
      <c r="C89" s="101" t="s">
        <v>95</v>
      </c>
      <c r="D89" s="26"/>
      <c r="E89" s="26"/>
      <c r="F89" s="26"/>
      <c r="G89" s="26"/>
      <c r="H89" s="26"/>
      <c r="I89" s="26"/>
      <c r="J89" s="26"/>
      <c r="K89" s="102">
        <v>2579</v>
      </c>
      <c r="L89" s="26"/>
      <c r="M89" s="102">
        <v>2578.9499999999998</v>
      </c>
      <c r="N89" s="26"/>
      <c r="O89" s="103">
        <f t="shared" si="1"/>
        <v>99.998061264055821</v>
      </c>
      <c r="P89" s="104"/>
    </row>
    <row r="90" spans="1:16" ht="15.75" x14ac:dyDescent="0.25">
      <c r="A90" s="101" t="s">
        <v>18</v>
      </c>
      <c r="B90" s="26"/>
      <c r="C90" s="101" t="s">
        <v>96</v>
      </c>
      <c r="D90" s="26"/>
      <c r="E90" s="26"/>
      <c r="F90" s="26"/>
      <c r="G90" s="26"/>
      <c r="H90" s="26"/>
      <c r="I90" s="26"/>
      <c r="J90" s="26"/>
      <c r="K90" s="102">
        <v>2579</v>
      </c>
      <c r="L90" s="26"/>
      <c r="M90" s="102">
        <v>2578.9499999999998</v>
      </c>
      <c r="N90" s="26"/>
      <c r="O90" s="103">
        <f t="shared" si="1"/>
        <v>99.998061264055821</v>
      </c>
      <c r="P90" s="104"/>
    </row>
    <row r="91" spans="1:16" ht="15.75" x14ac:dyDescent="0.25">
      <c r="C91" s="100" t="s">
        <v>139</v>
      </c>
      <c r="D91" s="26"/>
      <c r="E91" s="100" t="s">
        <v>140</v>
      </c>
      <c r="F91" s="26"/>
      <c r="G91" s="26"/>
      <c r="H91" s="26"/>
      <c r="I91" s="26"/>
      <c r="J91" s="26"/>
      <c r="K91" s="43">
        <v>2579</v>
      </c>
      <c r="L91" s="26"/>
      <c r="M91" s="43">
        <v>2578.9499999999998</v>
      </c>
      <c r="N91" s="26"/>
      <c r="O91" s="103">
        <f t="shared" si="1"/>
        <v>99.998061264055821</v>
      </c>
      <c r="P91" s="104"/>
    </row>
    <row r="92" spans="1:16" ht="15.75" x14ac:dyDescent="0.25">
      <c r="C92" s="100">
        <v>3237</v>
      </c>
      <c r="D92" s="26"/>
      <c r="E92" s="100" t="s">
        <v>176</v>
      </c>
      <c r="F92" s="26"/>
      <c r="G92" s="26"/>
      <c r="H92" s="26"/>
      <c r="I92" s="26"/>
      <c r="J92" s="26"/>
      <c r="K92" s="43" t="s">
        <v>18</v>
      </c>
      <c r="L92" s="26"/>
      <c r="M92" s="43">
        <v>2578.9499999999998</v>
      </c>
      <c r="N92" s="26"/>
      <c r="O92" s="103"/>
      <c r="P92" s="104"/>
    </row>
    <row r="93" spans="1:16" ht="15.75" x14ac:dyDescent="0.25">
      <c r="A93" s="116" t="s">
        <v>128</v>
      </c>
      <c r="B93" s="26"/>
      <c r="C93" s="116" t="s">
        <v>185</v>
      </c>
      <c r="D93" s="26"/>
      <c r="E93" s="116" t="s">
        <v>186</v>
      </c>
      <c r="F93" s="26"/>
      <c r="G93" s="26"/>
      <c r="H93" s="26"/>
      <c r="I93" s="26"/>
      <c r="J93" s="26"/>
      <c r="K93" s="117">
        <v>22070</v>
      </c>
      <c r="L93" s="26"/>
      <c r="M93" s="117">
        <v>22068.75</v>
      </c>
      <c r="N93" s="26"/>
      <c r="O93" s="103">
        <f t="shared" si="1"/>
        <v>99.994336202990482</v>
      </c>
      <c r="P93" s="104"/>
    </row>
    <row r="94" spans="1:16" ht="15.75" x14ac:dyDescent="0.25">
      <c r="A94" s="101" t="s">
        <v>18</v>
      </c>
      <c r="B94" s="26"/>
      <c r="C94" s="101" t="s">
        <v>85</v>
      </c>
      <c r="D94" s="26"/>
      <c r="E94" s="26"/>
      <c r="F94" s="26"/>
      <c r="G94" s="26"/>
      <c r="H94" s="26"/>
      <c r="I94" s="26"/>
      <c r="J94" s="26"/>
      <c r="K94" s="102">
        <v>4695</v>
      </c>
      <c r="L94" s="26"/>
      <c r="M94" s="102">
        <v>4693.75</v>
      </c>
      <c r="N94" s="26"/>
      <c r="O94" s="103">
        <f t="shared" si="1"/>
        <v>99.973375931842384</v>
      </c>
      <c r="P94" s="104"/>
    </row>
    <row r="95" spans="1:16" ht="15.75" x14ac:dyDescent="0.25">
      <c r="A95" s="101" t="s">
        <v>18</v>
      </c>
      <c r="B95" s="26"/>
      <c r="C95" s="101" t="s">
        <v>86</v>
      </c>
      <c r="D95" s="26"/>
      <c r="E95" s="26"/>
      <c r="F95" s="26"/>
      <c r="G95" s="26"/>
      <c r="H95" s="26"/>
      <c r="I95" s="26"/>
      <c r="J95" s="26"/>
      <c r="K95" s="102">
        <v>4695</v>
      </c>
      <c r="L95" s="26"/>
      <c r="M95" s="102">
        <v>4693.75</v>
      </c>
      <c r="N95" s="26"/>
      <c r="O95" s="103">
        <f t="shared" si="1"/>
        <v>99.973375931842384</v>
      </c>
      <c r="P95" s="104"/>
    </row>
    <row r="96" spans="1:16" ht="15.75" x14ac:dyDescent="0.25">
      <c r="A96" s="100" t="s">
        <v>18</v>
      </c>
      <c r="B96" s="26"/>
      <c r="C96" s="100">
        <v>45</v>
      </c>
      <c r="D96" s="26"/>
      <c r="E96" s="100" t="s">
        <v>211</v>
      </c>
      <c r="F96" s="26"/>
      <c r="G96" s="26"/>
      <c r="H96" s="26"/>
      <c r="I96" s="26"/>
      <c r="J96" s="26"/>
      <c r="K96" s="43">
        <v>4695</v>
      </c>
      <c r="L96" s="26"/>
      <c r="M96" s="43">
        <v>4693.75</v>
      </c>
      <c r="N96" s="26"/>
      <c r="O96" s="103">
        <f t="shared" si="1"/>
        <v>99.973375931842384</v>
      </c>
      <c r="P96" s="104"/>
    </row>
    <row r="97" spans="1:16" ht="15.75" x14ac:dyDescent="0.25">
      <c r="A97" s="100" t="s">
        <v>18</v>
      </c>
      <c r="B97" s="26"/>
      <c r="C97" s="100">
        <v>4511</v>
      </c>
      <c r="D97" s="26"/>
      <c r="E97" s="100" t="s">
        <v>212</v>
      </c>
      <c r="F97" s="26"/>
      <c r="G97" s="26"/>
      <c r="H97" s="26"/>
      <c r="I97" s="26"/>
      <c r="J97" s="26"/>
      <c r="K97" s="43" t="s">
        <v>18</v>
      </c>
      <c r="L97" s="26"/>
      <c r="M97" s="43">
        <v>4693.75</v>
      </c>
      <c r="N97" s="26"/>
      <c r="O97" s="103"/>
      <c r="P97" s="104"/>
    </row>
    <row r="98" spans="1:16" ht="15.75" x14ac:dyDescent="0.25">
      <c r="A98" s="101" t="s">
        <v>18</v>
      </c>
      <c r="B98" s="26"/>
      <c r="C98" s="101" t="s">
        <v>218</v>
      </c>
      <c r="D98" s="26"/>
      <c r="E98" s="26"/>
      <c r="F98" s="26"/>
      <c r="G98" s="26"/>
      <c r="H98" s="26"/>
      <c r="I98" s="26"/>
      <c r="J98" s="26"/>
      <c r="K98" s="102">
        <v>9375</v>
      </c>
      <c r="L98" s="26"/>
      <c r="M98" s="102">
        <v>9375</v>
      </c>
      <c r="N98" s="26"/>
      <c r="O98" s="103">
        <f t="shared" si="1"/>
        <v>100</v>
      </c>
      <c r="P98" s="104"/>
    </row>
    <row r="99" spans="1:16" ht="15.75" x14ac:dyDescent="0.25">
      <c r="A99" s="101" t="s">
        <v>18</v>
      </c>
      <c r="B99" s="26"/>
      <c r="C99" s="101" t="s">
        <v>208</v>
      </c>
      <c r="D99" s="26"/>
      <c r="E99" s="26"/>
      <c r="F99" s="26"/>
      <c r="G99" s="26"/>
      <c r="H99" s="26"/>
      <c r="I99" s="26"/>
      <c r="J99" s="26"/>
      <c r="K99" s="102">
        <v>9375</v>
      </c>
      <c r="L99" s="26"/>
      <c r="M99" s="102">
        <v>9375</v>
      </c>
      <c r="N99" s="26"/>
      <c r="O99" s="103">
        <f t="shared" si="1"/>
        <v>100</v>
      </c>
      <c r="P99" s="104"/>
    </row>
    <row r="100" spans="1:16" ht="15.75" x14ac:dyDescent="0.25">
      <c r="A100" s="100" t="s">
        <v>18</v>
      </c>
      <c r="B100" s="26"/>
      <c r="C100" s="100" t="s">
        <v>187</v>
      </c>
      <c r="D100" s="26"/>
      <c r="E100" s="100" t="s">
        <v>188</v>
      </c>
      <c r="F100" s="26"/>
      <c r="G100" s="26"/>
      <c r="H100" s="26"/>
      <c r="I100" s="26"/>
      <c r="J100" s="26"/>
      <c r="K100" s="43">
        <v>9375</v>
      </c>
      <c r="L100" s="26"/>
      <c r="M100" s="43">
        <v>9375</v>
      </c>
      <c r="N100" s="26"/>
      <c r="O100" s="103">
        <f t="shared" si="1"/>
        <v>100</v>
      </c>
      <c r="P100" s="104"/>
    </row>
    <row r="101" spans="1:16" ht="15.75" x14ac:dyDescent="0.25">
      <c r="A101" s="100" t="s">
        <v>18</v>
      </c>
      <c r="B101" s="26"/>
      <c r="C101" s="100" t="s">
        <v>189</v>
      </c>
      <c r="D101" s="26"/>
      <c r="E101" s="100" t="s">
        <v>190</v>
      </c>
      <c r="F101" s="26"/>
      <c r="G101" s="26"/>
      <c r="H101" s="26"/>
      <c r="I101" s="26"/>
      <c r="J101" s="26"/>
      <c r="K101" s="43" t="s">
        <v>18</v>
      </c>
      <c r="L101" s="26"/>
      <c r="M101" s="43">
        <v>9375</v>
      </c>
      <c r="N101" s="26"/>
      <c r="O101" s="103"/>
      <c r="P101" s="104"/>
    </row>
    <row r="102" spans="1:16" ht="15.75" x14ac:dyDescent="0.25">
      <c r="A102" s="101" t="s">
        <v>18</v>
      </c>
      <c r="B102" s="26"/>
      <c r="C102" s="101" t="s">
        <v>206</v>
      </c>
      <c r="D102" s="26"/>
      <c r="E102" s="26"/>
      <c r="F102" s="26"/>
      <c r="G102" s="26"/>
      <c r="H102" s="26"/>
      <c r="I102" s="26"/>
      <c r="J102" s="26"/>
      <c r="K102" s="102">
        <v>8000</v>
      </c>
      <c r="L102" s="26"/>
      <c r="M102" s="102">
        <v>8000</v>
      </c>
      <c r="N102" s="26"/>
      <c r="O102" s="103">
        <f t="shared" si="1"/>
        <v>100</v>
      </c>
      <c r="P102" s="104"/>
    </row>
    <row r="103" spans="1:16" ht="15.75" x14ac:dyDescent="0.25">
      <c r="A103" s="101" t="s">
        <v>18</v>
      </c>
      <c r="B103" s="26"/>
      <c r="C103" s="101" t="s">
        <v>205</v>
      </c>
      <c r="D103" s="26"/>
      <c r="E103" s="26"/>
      <c r="F103" s="26"/>
      <c r="G103" s="26"/>
      <c r="H103" s="26"/>
      <c r="I103" s="26"/>
      <c r="J103" s="26"/>
      <c r="K103" s="102">
        <v>8000</v>
      </c>
      <c r="L103" s="26"/>
      <c r="M103" s="102">
        <v>8000</v>
      </c>
      <c r="N103" s="26"/>
      <c r="O103" s="103">
        <f t="shared" si="1"/>
        <v>100</v>
      </c>
      <c r="P103" s="104"/>
    </row>
    <row r="104" spans="1:16" ht="15.75" x14ac:dyDescent="0.25">
      <c r="A104" s="100" t="s">
        <v>18</v>
      </c>
      <c r="B104" s="26"/>
      <c r="C104" s="100">
        <v>45</v>
      </c>
      <c r="D104" s="26"/>
      <c r="E104" s="100" t="s">
        <v>211</v>
      </c>
      <c r="F104" s="26"/>
      <c r="G104" s="26"/>
      <c r="H104" s="26"/>
      <c r="I104" s="26"/>
      <c r="J104" s="26"/>
      <c r="K104" s="43">
        <v>8000</v>
      </c>
      <c r="L104" s="26"/>
      <c r="M104" s="43">
        <v>8000</v>
      </c>
      <c r="N104" s="26"/>
      <c r="O104" s="103">
        <f t="shared" si="1"/>
        <v>100</v>
      </c>
      <c r="P104" s="104"/>
    </row>
    <row r="105" spans="1:16" ht="15.75" x14ac:dyDescent="0.25">
      <c r="A105" s="100" t="s">
        <v>18</v>
      </c>
      <c r="B105" s="26"/>
      <c r="C105" s="100">
        <v>4511</v>
      </c>
      <c r="D105" s="26"/>
      <c r="E105" s="100" t="s">
        <v>212</v>
      </c>
      <c r="F105" s="26"/>
      <c r="G105" s="26"/>
      <c r="H105" s="26"/>
      <c r="I105" s="26"/>
      <c r="J105" s="26"/>
      <c r="K105" s="43" t="s">
        <v>18</v>
      </c>
      <c r="L105" s="26"/>
      <c r="M105" s="43">
        <v>8000</v>
      </c>
      <c r="N105" s="26"/>
      <c r="O105" s="103"/>
      <c r="P105" s="104"/>
    </row>
    <row r="106" spans="1:16" ht="15.75" x14ac:dyDescent="0.25">
      <c r="A106" s="116" t="s">
        <v>128</v>
      </c>
      <c r="B106" s="26"/>
      <c r="C106" s="116" t="s">
        <v>191</v>
      </c>
      <c r="D106" s="26"/>
      <c r="E106" s="116" t="s">
        <v>192</v>
      </c>
      <c r="F106" s="26"/>
      <c r="G106" s="26"/>
      <c r="H106" s="26"/>
      <c r="I106" s="26"/>
      <c r="J106" s="26"/>
      <c r="K106" s="117">
        <v>46500</v>
      </c>
      <c r="L106" s="26"/>
      <c r="M106" s="117">
        <v>46500</v>
      </c>
      <c r="N106" s="26"/>
      <c r="O106" s="103">
        <f t="shared" si="1"/>
        <v>100</v>
      </c>
      <c r="P106" s="104"/>
    </row>
    <row r="107" spans="1:16" ht="15.75" x14ac:dyDescent="0.25">
      <c r="A107" s="101" t="s">
        <v>18</v>
      </c>
      <c r="B107" s="26"/>
      <c r="C107" s="101" t="s">
        <v>85</v>
      </c>
      <c r="D107" s="26"/>
      <c r="E107" s="26"/>
      <c r="F107" s="26"/>
      <c r="G107" s="26"/>
      <c r="H107" s="26"/>
      <c r="I107" s="26"/>
      <c r="J107" s="26"/>
      <c r="K107" s="102">
        <v>20000</v>
      </c>
      <c r="L107" s="26"/>
      <c r="M107" s="102">
        <v>20000</v>
      </c>
      <c r="N107" s="26"/>
      <c r="O107" s="103">
        <f t="shared" si="1"/>
        <v>100</v>
      </c>
      <c r="P107" s="104"/>
    </row>
    <row r="108" spans="1:16" ht="15.75" x14ac:dyDescent="0.25">
      <c r="A108" s="101" t="s">
        <v>18</v>
      </c>
      <c r="B108" s="26"/>
      <c r="C108" s="101" t="s">
        <v>86</v>
      </c>
      <c r="D108" s="26"/>
      <c r="E108" s="26"/>
      <c r="F108" s="26"/>
      <c r="G108" s="26"/>
      <c r="H108" s="26"/>
      <c r="I108" s="26"/>
      <c r="J108" s="26"/>
      <c r="K108" s="102">
        <v>20000</v>
      </c>
      <c r="L108" s="26"/>
      <c r="M108" s="102">
        <v>20000</v>
      </c>
      <c r="N108" s="26"/>
      <c r="O108" s="103">
        <f t="shared" si="1"/>
        <v>100</v>
      </c>
      <c r="P108" s="104"/>
    </row>
    <row r="109" spans="1:16" ht="15.75" x14ac:dyDescent="0.25">
      <c r="A109" s="100" t="s">
        <v>18</v>
      </c>
      <c r="B109" s="26"/>
      <c r="C109" s="100" t="s">
        <v>139</v>
      </c>
      <c r="D109" s="26"/>
      <c r="E109" s="100" t="s">
        <v>140</v>
      </c>
      <c r="F109" s="26"/>
      <c r="G109" s="26"/>
      <c r="H109" s="26"/>
      <c r="I109" s="26"/>
      <c r="J109" s="26"/>
      <c r="K109" s="43">
        <v>20000</v>
      </c>
      <c r="L109" s="26"/>
      <c r="M109" s="43">
        <v>20000</v>
      </c>
      <c r="N109" s="26"/>
      <c r="O109" s="103">
        <f t="shared" si="1"/>
        <v>100</v>
      </c>
      <c r="P109" s="104"/>
    </row>
    <row r="110" spans="1:16" ht="15.75" x14ac:dyDescent="0.25">
      <c r="A110" s="100" t="s">
        <v>18</v>
      </c>
      <c r="B110" s="26"/>
      <c r="C110" s="100" t="s">
        <v>175</v>
      </c>
      <c r="D110" s="26"/>
      <c r="E110" s="100" t="s">
        <v>176</v>
      </c>
      <c r="F110" s="26"/>
      <c r="G110" s="26"/>
      <c r="H110" s="26"/>
      <c r="I110" s="26"/>
      <c r="J110" s="26"/>
      <c r="K110" s="43" t="s">
        <v>18</v>
      </c>
      <c r="L110" s="26"/>
      <c r="M110" s="43">
        <v>20000</v>
      </c>
      <c r="N110" s="26"/>
      <c r="O110" s="103"/>
      <c r="P110" s="104"/>
    </row>
    <row r="111" spans="1:16" ht="15.75" x14ac:dyDescent="0.25">
      <c r="A111" s="101" t="s">
        <v>18</v>
      </c>
      <c r="B111" s="26"/>
      <c r="C111" s="101" t="s">
        <v>206</v>
      </c>
      <c r="D111" s="26"/>
      <c r="E111" s="26"/>
      <c r="F111" s="26"/>
      <c r="G111" s="26"/>
      <c r="H111" s="26"/>
      <c r="I111" s="26"/>
      <c r="J111" s="26"/>
      <c r="K111" s="102">
        <v>26500</v>
      </c>
      <c r="L111" s="26"/>
      <c r="M111" s="102">
        <v>26500</v>
      </c>
      <c r="N111" s="26"/>
      <c r="O111" s="103">
        <f t="shared" si="1"/>
        <v>100</v>
      </c>
      <c r="P111" s="104"/>
    </row>
    <row r="112" spans="1:16" ht="15.75" x14ac:dyDescent="0.25">
      <c r="A112" s="101" t="s">
        <v>18</v>
      </c>
      <c r="B112" s="26"/>
      <c r="C112" s="101" t="s">
        <v>205</v>
      </c>
      <c r="D112" s="26"/>
      <c r="E112" s="26"/>
      <c r="F112" s="26"/>
      <c r="G112" s="26"/>
      <c r="H112" s="26"/>
      <c r="I112" s="26"/>
      <c r="J112" s="26"/>
      <c r="K112" s="102">
        <v>26500</v>
      </c>
      <c r="L112" s="26"/>
      <c r="M112" s="102">
        <v>26500</v>
      </c>
      <c r="N112" s="26"/>
      <c r="O112" s="103">
        <f t="shared" si="1"/>
        <v>100</v>
      </c>
      <c r="P112" s="104"/>
    </row>
    <row r="113" spans="1:16" ht="15.75" x14ac:dyDescent="0.25">
      <c r="A113" s="100" t="s">
        <v>18</v>
      </c>
      <c r="B113" s="26"/>
      <c r="C113" s="100" t="s">
        <v>139</v>
      </c>
      <c r="D113" s="26"/>
      <c r="E113" s="100" t="s">
        <v>140</v>
      </c>
      <c r="F113" s="26"/>
      <c r="G113" s="26"/>
      <c r="H113" s="26"/>
      <c r="I113" s="26"/>
      <c r="J113" s="26"/>
      <c r="K113" s="43">
        <v>26500</v>
      </c>
      <c r="L113" s="26"/>
      <c r="M113" s="43">
        <v>26500</v>
      </c>
      <c r="N113" s="26"/>
      <c r="O113" s="103">
        <f t="shared" si="1"/>
        <v>100</v>
      </c>
      <c r="P113" s="104"/>
    </row>
    <row r="114" spans="1:16" ht="15.75" x14ac:dyDescent="0.25">
      <c r="A114" s="100" t="s">
        <v>18</v>
      </c>
      <c r="B114" s="26"/>
      <c r="C114" s="100" t="s">
        <v>173</v>
      </c>
      <c r="D114" s="26"/>
      <c r="E114" s="100" t="s">
        <v>174</v>
      </c>
      <c r="F114" s="26"/>
      <c r="G114" s="26"/>
      <c r="H114" s="26"/>
      <c r="I114" s="26"/>
      <c r="J114" s="26"/>
      <c r="K114" s="43" t="s">
        <v>18</v>
      </c>
      <c r="L114" s="26"/>
      <c r="M114" s="43">
        <v>6500</v>
      </c>
      <c r="N114" s="26"/>
      <c r="O114" s="103"/>
      <c r="P114" s="104"/>
    </row>
    <row r="115" spans="1:16" ht="15.75" x14ac:dyDescent="0.25">
      <c r="A115" s="100" t="s">
        <v>18</v>
      </c>
      <c r="B115" s="26"/>
      <c r="C115" s="100" t="s">
        <v>175</v>
      </c>
      <c r="D115" s="26"/>
      <c r="E115" s="100" t="s">
        <v>176</v>
      </c>
      <c r="F115" s="26"/>
      <c r="G115" s="26"/>
      <c r="H115" s="26"/>
      <c r="I115" s="26"/>
      <c r="J115" s="26"/>
      <c r="K115" s="43" t="s">
        <v>18</v>
      </c>
      <c r="L115" s="26"/>
      <c r="M115" s="43">
        <v>10900</v>
      </c>
      <c r="N115" s="26"/>
      <c r="O115" s="103"/>
      <c r="P115" s="104"/>
    </row>
    <row r="116" spans="1:16" ht="15.75" x14ac:dyDescent="0.25">
      <c r="A116" s="100" t="s">
        <v>18</v>
      </c>
      <c r="B116" s="26"/>
      <c r="C116" s="100" t="s">
        <v>157</v>
      </c>
      <c r="D116" s="26"/>
      <c r="E116" s="100" t="s">
        <v>158</v>
      </c>
      <c r="F116" s="26"/>
      <c r="G116" s="26"/>
      <c r="H116" s="26"/>
      <c r="I116" s="26"/>
      <c r="J116" s="26"/>
      <c r="K116" s="43" t="s">
        <v>18</v>
      </c>
      <c r="L116" s="26"/>
      <c r="M116" s="43">
        <v>9100</v>
      </c>
      <c r="N116" s="26"/>
      <c r="O116" s="103"/>
      <c r="P116" s="104"/>
    </row>
    <row r="117" spans="1:16" ht="15.75" x14ac:dyDescent="0.25">
      <c r="A117" s="116" t="s">
        <v>128</v>
      </c>
      <c r="B117" s="26"/>
      <c r="C117" s="116" t="s">
        <v>193</v>
      </c>
      <c r="D117" s="26"/>
      <c r="E117" s="116" t="s">
        <v>194</v>
      </c>
      <c r="F117" s="26"/>
      <c r="G117" s="26"/>
      <c r="H117" s="26"/>
      <c r="I117" s="26"/>
      <c r="J117" s="26"/>
      <c r="K117" s="117">
        <v>17800</v>
      </c>
      <c r="L117" s="26"/>
      <c r="M117" s="117">
        <v>17800</v>
      </c>
      <c r="N117" s="26"/>
      <c r="O117" s="103">
        <f t="shared" si="1"/>
        <v>100</v>
      </c>
      <c r="P117" s="104"/>
    </row>
    <row r="118" spans="1:16" ht="15.75" x14ac:dyDescent="0.25">
      <c r="A118" s="101" t="s">
        <v>18</v>
      </c>
      <c r="B118" s="26"/>
      <c r="C118" s="101" t="s">
        <v>85</v>
      </c>
      <c r="D118" s="26"/>
      <c r="E118" s="26"/>
      <c r="F118" s="26"/>
      <c r="G118" s="26"/>
      <c r="H118" s="26"/>
      <c r="I118" s="26"/>
      <c r="J118" s="26"/>
      <c r="K118" s="102">
        <v>12800</v>
      </c>
      <c r="L118" s="26"/>
      <c r="M118" s="102">
        <v>10000</v>
      </c>
      <c r="N118" s="26"/>
      <c r="O118" s="103">
        <f t="shared" si="1"/>
        <v>78.125</v>
      </c>
      <c r="P118" s="104"/>
    </row>
    <row r="119" spans="1:16" ht="15.75" x14ac:dyDescent="0.25">
      <c r="A119" s="101" t="s">
        <v>18</v>
      </c>
      <c r="B119" s="26"/>
      <c r="C119" s="101" t="s">
        <v>86</v>
      </c>
      <c r="D119" s="26"/>
      <c r="E119" s="26"/>
      <c r="F119" s="26"/>
      <c r="G119" s="26"/>
      <c r="H119" s="26"/>
      <c r="I119" s="26"/>
      <c r="J119" s="26"/>
      <c r="K119" s="102">
        <v>12800</v>
      </c>
      <c r="L119" s="26"/>
      <c r="M119" s="102">
        <v>10000</v>
      </c>
      <c r="N119" s="26"/>
      <c r="O119" s="103">
        <f t="shared" si="1"/>
        <v>78.125</v>
      </c>
      <c r="P119" s="104"/>
    </row>
    <row r="120" spans="1:16" ht="15.75" x14ac:dyDescent="0.25">
      <c r="A120" s="100" t="s">
        <v>18</v>
      </c>
      <c r="B120" s="26"/>
      <c r="C120" s="100" t="s">
        <v>139</v>
      </c>
      <c r="D120" s="26"/>
      <c r="E120" s="100" t="s">
        <v>140</v>
      </c>
      <c r="F120" s="26"/>
      <c r="G120" s="26"/>
      <c r="H120" s="26"/>
      <c r="I120" s="26"/>
      <c r="J120" s="26"/>
      <c r="K120" s="43">
        <v>12800</v>
      </c>
      <c r="L120" s="26"/>
      <c r="M120" s="43">
        <v>10000</v>
      </c>
      <c r="N120" s="26"/>
      <c r="O120" s="103">
        <f t="shared" si="1"/>
        <v>78.125</v>
      </c>
      <c r="P120" s="104"/>
    </row>
    <row r="121" spans="1:16" ht="15.75" x14ac:dyDescent="0.25">
      <c r="A121" s="48"/>
      <c r="B121" s="50"/>
      <c r="C121" s="105">
        <v>3235</v>
      </c>
      <c r="D121" s="106"/>
      <c r="E121" s="100" t="s">
        <v>174</v>
      </c>
      <c r="F121" s="26"/>
      <c r="G121" s="26"/>
      <c r="H121" s="26"/>
      <c r="I121" s="26"/>
      <c r="J121" s="26"/>
      <c r="K121" s="53">
        <v>2800</v>
      </c>
      <c r="L121" s="54"/>
      <c r="M121" s="53">
        <v>2800</v>
      </c>
      <c r="N121" s="54"/>
      <c r="O121" s="103"/>
      <c r="P121" s="104"/>
    </row>
    <row r="122" spans="1:16" ht="15.75" x14ac:dyDescent="0.25">
      <c r="A122" s="100" t="s">
        <v>18</v>
      </c>
      <c r="B122" s="26"/>
      <c r="C122" s="100" t="s">
        <v>175</v>
      </c>
      <c r="D122" s="26"/>
      <c r="E122" s="100" t="s">
        <v>176</v>
      </c>
      <c r="F122" s="26"/>
      <c r="G122" s="26"/>
      <c r="H122" s="26"/>
      <c r="I122" s="26"/>
      <c r="J122" s="26"/>
      <c r="K122" s="43">
        <v>10000</v>
      </c>
      <c r="L122" s="26"/>
      <c r="M122" s="43">
        <v>10000</v>
      </c>
      <c r="N122" s="26"/>
      <c r="O122" s="103"/>
      <c r="P122" s="104"/>
    </row>
    <row r="123" spans="1:16" ht="15.75" x14ac:dyDescent="0.25">
      <c r="A123" s="101" t="s">
        <v>18</v>
      </c>
      <c r="B123" s="26"/>
      <c r="C123" s="101" t="s">
        <v>206</v>
      </c>
      <c r="D123" s="26"/>
      <c r="E123" s="26"/>
      <c r="F123" s="26"/>
      <c r="G123" s="26"/>
      <c r="H123" s="26"/>
      <c r="I123" s="26"/>
      <c r="J123" s="26"/>
      <c r="K123" s="102">
        <v>5000</v>
      </c>
      <c r="L123" s="26"/>
      <c r="M123" s="102">
        <v>5000</v>
      </c>
      <c r="N123" s="26"/>
      <c r="O123" s="103">
        <f t="shared" si="1"/>
        <v>100</v>
      </c>
      <c r="P123" s="104"/>
    </row>
    <row r="124" spans="1:16" ht="15.75" x14ac:dyDescent="0.25">
      <c r="A124" s="101" t="s">
        <v>18</v>
      </c>
      <c r="B124" s="26"/>
      <c r="C124" s="101" t="s">
        <v>205</v>
      </c>
      <c r="D124" s="26"/>
      <c r="E124" s="26"/>
      <c r="F124" s="26"/>
      <c r="G124" s="26"/>
      <c r="H124" s="26"/>
      <c r="I124" s="26"/>
      <c r="J124" s="26"/>
      <c r="K124" s="102">
        <v>5000</v>
      </c>
      <c r="L124" s="26"/>
      <c r="M124" s="102">
        <v>5000</v>
      </c>
      <c r="N124" s="26"/>
      <c r="O124" s="103">
        <f t="shared" si="1"/>
        <v>100</v>
      </c>
      <c r="P124" s="104"/>
    </row>
    <row r="125" spans="1:16" ht="15.75" x14ac:dyDescent="0.25">
      <c r="A125" s="100" t="s">
        <v>18</v>
      </c>
      <c r="B125" s="26"/>
      <c r="C125" s="100" t="s">
        <v>139</v>
      </c>
      <c r="D125" s="26"/>
      <c r="E125" s="100" t="s">
        <v>140</v>
      </c>
      <c r="F125" s="26"/>
      <c r="G125" s="26"/>
      <c r="H125" s="26"/>
      <c r="I125" s="26"/>
      <c r="J125" s="26"/>
      <c r="K125" s="43">
        <v>5000</v>
      </c>
      <c r="L125" s="26"/>
      <c r="M125" s="43">
        <v>5000</v>
      </c>
      <c r="N125" s="26"/>
      <c r="O125" s="103">
        <f t="shared" si="1"/>
        <v>100</v>
      </c>
      <c r="P125" s="104"/>
    </row>
    <row r="126" spans="1:16" ht="15.75" x14ac:dyDescent="0.25">
      <c r="A126" s="100" t="s">
        <v>18</v>
      </c>
      <c r="B126" s="26"/>
      <c r="C126" s="100" t="s">
        <v>175</v>
      </c>
      <c r="D126" s="26"/>
      <c r="E126" s="100" t="s">
        <v>176</v>
      </c>
      <c r="F126" s="26"/>
      <c r="G126" s="26"/>
      <c r="H126" s="26"/>
      <c r="I126" s="26"/>
      <c r="J126" s="26"/>
      <c r="K126" s="43" t="s">
        <v>18</v>
      </c>
      <c r="L126" s="26"/>
      <c r="M126" s="43">
        <v>5000</v>
      </c>
      <c r="N126" s="26"/>
      <c r="O126" s="39" t="s">
        <v>18</v>
      </c>
      <c r="P126" s="26"/>
    </row>
  </sheetData>
  <mergeCells count="667">
    <mergeCell ref="A117:B117"/>
    <mergeCell ref="C117:D117"/>
    <mergeCell ref="E117:J117"/>
    <mergeCell ref="K117:L117"/>
    <mergeCell ref="M117:N117"/>
    <mergeCell ref="O117:P117"/>
    <mergeCell ref="A116:B116"/>
    <mergeCell ref="C116:D116"/>
    <mergeCell ref="E116:J116"/>
    <mergeCell ref="K116:L116"/>
    <mergeCell ref="M116:N116"/>
    <mergeCell ref="O116:P116"/>
    <mergeCell ref="A114:B114"/>
    <mergeCell ref="K114:L114"/>
    <mergeCell ref="M114:N114"/>
    <mergeCell ref="O114:P114"/>
    <mergeCell ref="A115:B115"/>
    <mergeCell ref="K115:L115"/>
    <mergeCell ref="M115:N115"/>
    <mergeCell ref="O115:P115"/>
    <mergeCell ref="C114:D114"/>
    <mergeCell ref="E114:J114"/>
    <mergeCell ref="C115:D115"/>
    <mergeCell ref="E115:J115"/>
    <mergeCell ref="A113:B113"/>
    <mergeCell ref="C113:D113"/>
    <mergeCell ref="E113:J113"/>
    <mergeCell ref="K113:L113"/>
    <mergeCell ref="M113:N113"/>
    <mergeCell ref="O113:P113"/>
    <mergeCell ref="A112:B112"/>
    <mergeCell ref="K112:L112"/>
    <mergeCell ref="M112:N112"/>
    <mergeCell ref="O112:P112"/>
    <mergeCell ref="C112:J112"/>
    <mergeCell ref="A110:B110"/>
    <mergeCell ref="K110:L110"/>
    <mergeCell ref="M110:N110"/>
    <mergeCell ref="O110:P110"/>
    <mergeCell ref="A111:B111"/>
    <mergeCell ref="C111:J111"/>
    <mergeCell ref="K111:L111"/>
    <mergeCell ref="M111:N111"/>
    <mergeCell ref="O111:P111"/>
    <mergeCell ref="C110:D110"/>
    <mergeCell ref="E110:J110"/>
    <mergeCell ref="A109:B109"/>
    <mergeCell ref="C109:D109"/>
    <mergeCell ref="E109:J109"/>
    <mergeCell ref="K109:L109"/>
    <mergeCell ref="M109:N109"/>
    <mergeCell ref="O109:P109"/>
    <mergeCell ref="A108:B108"/>
    <mergeCell ref="K108:L108"/>
    <mergeCell ref="M108:N108"/>
    <mergeCell ref="O108:P108"/>
    <mergeCell ref="C108:J108"/>
    <mergeCell ref="A107:B107"/>
    <mergeCell ref="K107:L107"/>
    <mergeCell ref="M107:N107"/>
    <mergeCell ref="O107:P107"/>
    <mergeCell ref="A106:B106"/>
    <mergeCell ref="C106:D106"/>
    <mergeCell ref="E106:J106"/>
    <mergeCell ref="K106:L106"/>
    <mergeCell ref="M106:N106"/>
    <mergeCell ref="O106:P106"/>
    <mergeCell ref="C107:J107"/>
    <mergeCell ref="A105:B105"/>
    <mergeCell ref="C105:D105"/>
    <mergeCell ref="E105:J105"/>
    <mergeCell ref="K105:L105"/>
    <mergeCell ref="M105:N105"/>
    <mergeCell ref="O105:P105"/>
    <mergeCell ref="A103:B103"/>
    <mergeCell ref="C103:J103"/>
    <mergeCell ref="K103:L103"/>
    <mergeCell ref="M103:N103"/>
    <mergeCell ref="O103:P103"/>
    <mergeCell ref="A104:B104"/>
    <mergeCell ref="K104:L104"/>
    <mergeCell ref="M104:N104"/>
    <mergeCell ref="O104:P104"/>
    <mergeCell ref="C104:D104"/>
    <mergeCell ref="E104:J104"/>
    <mergeCell ref="A102:B102"/>
    <mergeCell ref="K102:L102"/>
    <mergeCell ref="M102:N102"/>
    <mergeCell ref="O102:P102"/>
    <mergeCell ref="A101:B101"/>
    <mergeCell ref="C101:D101"/>
    <mergeCell ref="E101:J101"/>
    <mergeCell ref="K101:L101"/>
    <mergeCell ref="M101:N101"/>
    <mergeCell ref="O101:P101"/>
    <mergeCell ref="C102:J102"/>
    <mergeCell ref="A99:B99"/>
    <mergeCell ref="C99:J99"/>
    <mergeCell ref="K99:L99"/>
    <mergeCell ref="M99:N99"/>
    <mergeCell ref="O99:P99"/>
    <mergeCell ref="A100:B100"/>
    <mergeCell ref="K100:L100"/>
    <mergeCell ref="M100:N100"/>
    <mergeCell ref="O100:P100"/>
    <mergeCell ref="C100:D100"/>
    <mergeCell ref="E100:J100"/>
    <mergeCell ref="A98:B98"/>
    <mergeCell ref="K98:L98"/>
    <mergeCell ref="M98:N98"/>
    <mergeCell ref="O98:P98"/>
    <mergeCell ref="A97:B97"/>
    <mergeCell ref="C97:D97"/>
    <mergeCell ref="E97:J97"/>
    <mergeCell ref="K97:L97"/>
    <mergeCell ref="M97:N97"/>
    <mergeCell ref="O97:P97"/>
    <mergeCell ref="C98:J98"/>
    <mergeCell ref="A96:B96"/>
    <mergeCell ref="C96:D96"/>
    <mergeCell ref="E96:J96"/>
    <mergeCell ref="K96:L96"/>
    <mergeCell ref="M96:N96"/>
    <mergeCell ref="O96:P96"/>
    <mergeCell ref="A94:B94"/>
    <mergeCell ref="C94:J94"/>
    <mergeCell ref="K94:L94"/>
    <mergeCell ref="M94:N94"/>
    <mergeCell ref="O94:P94"/>
    <mergeCell ref="A95:B95"/>
    <mergeCell ref="C95:J95"/>
    <mergeCell ref="K95:L95"/>
    <mergeCell ref="M95:N95"/>
    <mergeCell ref="O95:P95"/>
    <mergeCell ref="A93:B93"/>
    <mergeCell ref="C93:D93"/>
    <mergeCell ref="E93:J93"/>
    <mergeCell ref="K93:L93"/>
    <mergeCell ref="M93:N93"/>
    <mergeCell ref="O93:P93"/>
    <mergeCell ref="C92:D92"/>
    <mergeCell ref="E92:J92"/>
    <mergeCell ref="K92:L92"/>
    <mergeCell ref="M92:N92"/>
    <mergeCell ref="O92:P92"/>
    <mergeCell ref="A90:B90"/>
    <mergeCell ref="C90:J90"/>
    <mergeCell ref="K90:L90"/>
    <mergeCell ref="M90:N90"/>
    <mergeCell ref="O90:P90"/>
    <mergeCell ref="K91:L91"/>
    <mergeCell ref="M91:N91"/>
    <mergeCell ref="O91:P91"/>
    <mergeCell ref="C91:D91"/>
    <mergeCell ref="E91:J91"/>
    <mergeCell ref="A89:B89"/>
    <mergeCell ref="K89:L89"/>
    <mergeCell ref="M89:N89"/>
    <mergeCell ref="O89:P89"/>
    <mergeCell ref="A88:B88"/>
    <mergeCell ref="C88:D88"/>
    <mergeCell ref="E88:J88"/>
    <mergeCell ref="K88:L88"/>
    <mergeCell ref="M88:N88"/>
    <mergeCell ref="O88:P88"/>
    <mergeCell ref="C89:J89"/>
    <mergeCell ref="A86:B86"/>
    <mergeCell ref="C86:J86"/>
    <mergeCell ref="K86:L86"/>
    <mergeCell ref="M86:N86"/>
    <mergeCell ref="O86:P86"/>
    <mergeCell ref="A87:B87"/>
    <mergeCell ref="K87:L87"/>
    <mergeCell ref="M87:N87"/>
    <mergeCell ref="O87:P87"/>
    <mergeCell ref="C87:D87"/>
    <mergeCell ref="E87:J87"/>
    <mergeCell ref="A85:B85"/>
    <mergeCell ref="K85:L85"/>
    <mergeCell ref="M85:N85"/>
    <mergeCell ref="O85:P85"/>
    <mergeCell ref="A84:B84"/>
    <mergeCell ref="C84:D84"/>
    <mergeCell ref="E84:J84"/>
    <mergeCell ref="K84:L84"/>
    <mergeCell ref="M84:N84"/>
    <mergeCell ref="O84:P84"/>
    <mergeCell ref="C85:J85"/>
    <mergeCell ref="A83:B83"/>
    <mergeCell ref="C83:D83"/>
    <mergeCell ref="E83:J83"/>
    <mergeCell ref="K83:L83"/>
    <mergeCell ref="M83:N83"/>
    <mergeCell ref="O83:P83"/>
    <mergeCell ref="A81:B81"/>
    <mergeCell ref="K81:L81"/>
    <mergeCell ref="M81:N81"/>
    <mergeCell ref="O81:P81"/>
    <mergeCell ref="A82:B82"/>
    <mergeCell ref="K82:L82"/>
    <mergeCell ref="M82:N82"/>
    <mergeCell ref="O82:P82"/>
    <mergeCell ref="C81:D81"/>
    <mergeCell ref="E81:J81"/>
    <mergeCell ref="C82:D82"/>
    <mergeCell ref="E82:J82"/>
    <mergeCell ref="A80:B80"/>
    <mergeCell ref="C80:D80"/>
    <mergeCell ref="E80:J80"/>
    <mergeCell ref="K80:L80"/>
    <mergeCell ref="M80:N80"/>
    <mergeCell ref="O80:P80"/>
    <mergeCell ref="A79:B79"/>
    <mergeCell ref="C79:D79"/>
    <mergeCell ref="E79:J79"/>
    <mergeCell ref="K79:L79"/>
    <mergeCell ref="M79:N79"/>
    <mergeCell ref="O79:P79"/>
    <mergeCell ref="A78:B78"/>
    <mergeCell ref="K78:L78"/>
    <mergeCell ref="M78:N78"/>
    <mergeCell ref="O78:P78"/>
    <mergeCell ref="A77:B77"/>
    <mergeCell ref="K77:L77"/>
    <mergeCell ref="M77:N77"/>
    <mergeCell ref="O77:P77"/>
    <mergeCell ref="C77:J77"/>
    <mergeCell ref="C78:J78"/>
    <mergeCell ref="A76:B76"/>
    <mergeCell ref="C76:D76"/>
    <mergeCell ref="E76:J76"/>
    <mergeCell ref="K76:L76"/>
    <mergeCell ref="M76:N76"/>
    <mergeCell ref="O76:P76"/>
    <mergeCell ref="A75:B75"/>
    <mergeCell ref="C75:D75"/>
    <mergeCell ref="E75:J75"/>
    <mergeCell ref="K75:L75"/>
    <mergeCell ref="M75:N75"/>
    <mergeCell ref="O75:P75"/>
    <mergeCell ref="A73:B73"/>
    <mergeCell ref="C73:J73"/>
    <mergeCell ref="K73:L73"/>
    <mergeCell ref="M73:N73"/>
    <mergeCell ref="O73:P73"/>
    <mergeCell ref="A74:B74"/>
    <mergeCell ref="C74:J74"/>
    <mergeCell ref="K74:L74"/>
    <mergeCell ref="M74:N74"/>
    <mergeCell ref="O74:P74"/>
    <mergeCell ref="A72:B72"/>
    <mergeCell ref="C72:D72"/>
    <mergeCell ref="E72:J72"/>
    <mergeCell ref="K72:L72"/>
    <mergeCell ref="M72:N72"/>
    <mergeCell ref="O72:P72"/>
    <mergeCell ref="A71:B71"/>
    <mergeCell ref="C71:D71"/>
    <mergeCell ref="E71:J71"/>
    <mergeCell ref="K71:L71"/>
    <mergeCell ref="M71:N71"/>
    <mergeCell ref="O71:P71"/>
    <mergeCell ref="A69:B69"/>
    <mergeCell ref="C69:J69"/>
    <mergeCell ref="K69:L69"/>
    <mergeCell ref="M69:N69"/>
    <mergeCell ref="O69:P69"/>
    <mergeCell ref="A70:B70"/>
    <mergeCell ref="K70:L70"/>
    <mergeCell ref="M70:N70"/>
    <mergeCell ref="O70:P70"/>
    <mergeCell ref="C70:D70"/>
    <mergeCell ref="E70:J70"/>
    <mergeCell ref="A68:B68"/>
    <mergeCell ref="C68:D68"/>
    <mergeCell ref="E68:J68"/>
    <mergeCell ref="K68:L68"/>
    <mergeCell ref="M68:N68"/>
    <mergeCell ref="O68:P68"/>
    <mergeCell ref="C67:D67"/>
    <mergeCell ref="E67:J67"/>
    <mergeCell ref="K67:L67"/>
    <mergeCell ref="M67:N67"/>
    <mergeCell ref="O67:P67"/>
    <mergeCell ref="C66:D66"/>
    <mergeCell ref="E66:J66"/>
    <mergeCell ref="K66:L66"/>
    <mergeCell ref="M66:N66"/>
    <mergeCell ref="O66:P66"/>
    <mergeCell ref="A64:B64"/>
    <mergeCell ref="C64:J64"/>
    <mergeCell ref="K64:L64"/>
    <mergeCell ref="M64:N64"/>
    <mergeCell ref="O64:P64"/>
    <mergeCell ref="A65:B65"/>
    <mergeCell ref="C65:J65"/>
    <mergeCell ref="K65:L65"/>
    <mergeCell ref="M65:N65"/>
    <mergeCell ref="O65:P65"/>
    <mergeCell ref="A63:B63"/>
    <mergeCell ref="C63:D63"/>
    <mergeCell ref="E63:J63"/>
    <mergeCell ref="K63:L63"/>
    <mergeCell ref="M63:N63"/>
    <mergeCell ref="O63:P63"/>
    <mergeCell ref="A62:B62"/>
    <mergeCell ref="C62:D62"/>
    <mergeCell ref="E62:J62"/>
    <mergeCell ref="K62:L62"/>
    <mergeCell ref="M62:N62"/>
    <mergeCell ref="O62:P62"/>
    <mergeCell ref="A61:B61"/>
    <mergeCell ref="K61:L61"/>
    <mergeCell ref="M61:N61"/>
    <mergeCell ref="O61:P61"/>
    <mergeCell ref="A59:B59"/>
    <mergeCell ref="K59:L59"/>
    <mergeCell ref="M59:N59"/>
    <mergeCell ref="O59:P59"/>
    <mergeCell ref="A60:B60"/>
    <mergeCell ref="C60:J60"/>
    <mergeCell ref="K60:L60"/>
    <mergeCell ref="M60:N60"/>
    <mergeCell ref="O60:P60"/>
    <mergeCell ref="C59:D59"/>
    <mergeCell ref="E59:J59"/>
    <mergeCell ref="C61:J61"/>
    <mergeCell ref="A58:B58"/>
    <mergeCell ref="C58:D58"/>
    <mergeCell ref="E58:J58"/>
    <mergeCell ref="K58:L58"/>
    <mergeCell ref="M58:N58"/>
    <mergeCell ref="O58:P58"/>
    <mergeCell ref="A57:B57"/>
    <mergeCell ref="C57:D57"/>
    <mergeCell ref="E57:J57"/>
    <mergeCell ref="K57:L57"/>
    <mergeCell ref="M57:N57"/>
    <mergeCell ref="O57:P57"/>
    <mergeCell ref="A56:B56"/>
    <mergeCell ref="C56:D56"/>
    <mergeCell ref="E56:J56"/>
    <mergeCell ref="K56:L56"/>
    <mergeCell ref="M56:N56"/>
    <mergeCell ref="O56:P56"/>
    <mergeCell ref="A55:B55"/>
    <mergeCell ref="C55:D55"/>
    <mergeCell ref="E55:J55"/>
    <mergeCell ref="K55:L55"/>
    <mergeCell ref="M55:N55"/>
    <mergeCell ref="O55:P55"/>
    <mergeCell ref="A54:B54"/>
    <mergeCell ref="C54:D54"/>
    <mergeCell ref="E54:J54"/>
    <mergeCell ref="K54:L54"/>
    <mergeCell ref="M54:N54"/>
    <mergeCell ref="O54:P54"/>
    <mergeCell ref="A53:B53"/>
    <mergeCell ref="C53:D53"/>
    <mergeCell ref="E53:J53"/>
    <mergeCell ref="K53:L53"/>
    <mergeCell ref="M53:N53"/>
    <mergeCell ref="O53:P53"/>
    <mergeCell ref="A52:B52"/>
    <mergeCell ref="C52:D52"/>
    <mergeCell ref="E52:J52"/>
    <mergeCell ref="K52:L52"/>
    <mergeCell ref="M52:N52"/>
    <mergeCell ref="O52:P52"/>
    <mergeCell ref="A51:B51"/>
    <mergeCell ref="C51:D51"/>
    <mergeCell ref="E51:J51"/>
    <mergeCell ref="K51:L51"/>
    <mergeCell ref="M51:N51"/>
    <mergeCell ref="O51:P51"/>
    <mergeCell ref="A50:B50"/>
    <mergeCell ref="C50:D50"/>
    <mergeCell ref="E50:J50"/>
    <mergeCell ref="K50:L50"/>
    <mergeCell ref="M50:N50"/>
    <mergeCell ref="O50:P50"/>
    <mergeCell ref="A49:B49"/>
    <mergeCell ref="C49:D49"/>
    <mergeCell ref="E49:J49"/>
    <mergeCell ref="K49:L49"/>
    <mergeCell ref="M49:N49"/>
    <mergeCell ref="O49:P49"/>
    <mergeCell ref="A48:B48"/>
    <mergeCell ref="C48:D48"/>
    <mergeCell ref="E48:J48"/>
    <mergeCell ref="K48:L48"/>
    <mergeCell ref="M48:N48"/>
    <mergeCell ref="O48:P48"/>
    <mergeCell ref="A47:B47"/>
    <mergeCell ref="C47:D47"/>
    <mergeCell ref="E47:J47"/>
    <mergeCell ref="K47:L47"/>
    <mergeCell ref="M47:N47"/>
    <mergeCell ref="O47:P47"/>
    <mergeCell ref="A46:B46"/>
    <mergeCell ref="C46:D46"/>
    <mergeCell ref="E46:J46"/>
    <mergeCell ref="K46:L46"/>
    <mergeCell ref="M46:N46"/>
    <mergeCell ref="O46:P46"/>
    <mergeCell ref="A45:B45"/>
    <mergeCell ref="C45:D45"/>
    <mergeCell ref="E45:J45"/>
    <mergeCell ref="K45:L45"/>
    <mergeCell ref="M45:N45"/>
    <mergeCell ref="O45:P45"/>
    <mergeCell ref="A44:B44"/>
    <mergeCell ref="C44:D44"/>
    <mergeCell ref="E44:J44"/>
    <mergeCell ref="K44:L44"/>
    <mergeCell ref="M44:N44"/>
    <mergeCell ref="O44:P44"/>
    <mergeCell ref="A43:B43"/>
    <mergeCell ref="K43:L43"/>
    <mergeCell ref="M43:N43"/>
    <mergeCell ref="O43:P43"/>
    <mergeCell ref="C43:J43"/>
    <mergeCell ref="A41:B41"/>
    <mergeCell ref="K41:L41"/>
    <mergeCell ref="M41:N41"/>
    <mergeCell ref="O41:P41"/>
    <mergeCell ref="A42:B42"/>
    <mergeCell ref="C42:J42"/>
    <mergeCell ref="K42:L42"/>
    <mergeCell ref="M42:N42"/>
    <mergeCell ref="O42:P42"/>
    <mergeCell ref="C41:D41"/>
    <mergeCell ref="E41:J41"/>
    <mergeCell ref="O39:P39"/>
    <mergeCell ref="A40:B40"/>
    <mergeCell ref="C40:D40"/>
    <mergeCell ref="E40:J40"/>
    <mergeCell ref="K40:L40"/>
    <mergeCell ref="M40:N40"/>
    <mergeCell ref="O40:P40"/>
    <mergeCell ref="A38:B38"/>
    <mergeCell ref="K38:L38"/>
    <mergeCell ref="M38:N38"/>
    <mergeCell ref="O38:P38"/>
    <mergeCell ref="A39:B39"/>
    <mergeCell ref="K39:L39"/>
    <mergeCell ref="M39:N39"/>
    <mergeCell ref="C38:D38"/>
    <mergeCell ref="E38:J38"/>
    <mergeCell ref="C39:J39"/>
    <mergeCell ref="A37:B37"/>
    <mergeCell ref="C37:D37"/>
    <mergeCell ref="E37:J37"/>
    <mergeCell ref="K37:L37"/>
    <mergeCell ref="M37:N37"/>
    <mergeCell ref="O37:P37"/>
    <mergeCell ref="A36:B36"/>
    <mergeCell ref="C36:D36"/>
    <mergeCell ref="E36:J36"/>
    <mergeCell ref="K36:L36"/>
    <mergeCell ref="M36:N36"/>
    <mergeCell ref="O36:P36"/>
    <mergeCell ref="A35:B35"/>
    <mergeCell ref="C35:D35"/>
    <mergeCell ref="E35:J35"/>
    <mergeCell ref="K35:L35"/>
    <mergeCell ref="M35:N35"/>
    <mergeCell ref="O35:P35"/>
    <mergeCell ref="A34:B34"/>
    <mergeCell ref="C34:D34"/>
    <mergeCell ref="E34:J34"/>
    <mergeCell ref="K34:L34"/>
    <mergeCell ref="M34:N34"/>
    <mergeCell ref="O34:P34"/>
    <mergeCell ref="A33:B33"/>
    <mergeCell ref="C33:D33"/>
    <mergeCell ref="E33:J33"/>
    <mergeCell ref="K33:L33"/>
    <mergeCell ref="M33:N33"/>
    <mergeCell ref="O33:P33"/>
    <mergeCell ref="A32:B32"/>
    <mergeCell ref="C32:D32"/>
    <mergeCell ref="E32:J32"/>
    <mergeCell ref="K32:L32"/>
    <mergeCell ref="M32:N32"/>
    <mergeCell ref="O32:P32"/>
    <mergeCell ref="A31:B31"/>
    <mergeCell ref="C31:D31"/>
    <mergeCell ref="E31:J31"/>
    <mergeCell ref="K31:L31"/>
    <mergeCell ref="M31:N31"/>
    <mergeCell ref="O31:P31"/>
    <mergeCell ref="A30:B30"/>
    <mergeCell ref="C30:D30"/>
    <mergeCell ref="E30:J30"/>
    <mergeCell ref="K30:L30"/>
    <mergeCell ref="M30:N30"/>
    <mergeCell ref="O30:P30"/>
    <mergeCell ref="A29:B29"/>
    <mergeCell ref="C29:D29"/>
    <mergeCell ref="E29:J29"/>
    <mergeCell ref="K29:L29"/>
    <mergeCell ref="M29:N29"/>
    <mergeCell ref="O29:P29"/>
    <mergeCell ref="A28:B28"/>
    <mergeCell ref="C28:D28"/>
    <mergeCell ref="E28:J28"/>
    <mergeCell ref="K28:L28"/>
    <mergeCell ref="M28:N28"/>
    <mergeCell ref="O28:P28"/>
    <mergeCell ref="A27:B27"/>
    <mergeCell ref="C27:D27"/>
    <mergeCell ref="E27:J27"/>
    <mergeCell ref="K27:L27"/>
    <mergeCell ref="M27:N27"/>
    <mergeCell ref="O27:P27"/>
    <mergeCell ref="A26:B26"/>
    <mergeCell ref="C26:D26"/>
    <mergeCell ref="E26:J26"/>
    <mergeCell ref="K26:L26"/>
    <mergeCell ref="M26:N26"/>
    <mergeCell ref="O26:P26"/>
    <mergeCell ref="A25:B25"/>
    <mergeCell ref="C25:D25"/>
    <mergeCell ref="E25:J25"/>
    <mergeCell ref="K25:L25"/>
    <mergeCell ref="M25:N25"/>
    <mergeCell ref="O25:P25"/>
    <mergeCell ref="A24:B24"/>
    <mergeCell ref="C24:D24"/>
    <mergeCell ref="E24:J24"/>
    <mergeCell ref="K24:L24"/>
    <mergeCell ref="M24:N24"/>
    <mergeCell ref="O24:P24"/>
    <mergeCell ref="A23:B23"/>
    <mergeCell ref="C23:D23"/>
    <mergeCell ref="E23:J23"/>
    <mergeCell ref="K23:L23"/>
    <mergeCell ref="M23:N23"/>
    <mergeCell ref="O23:P23"/>
    <mergeCell ref="A22:B22"/>
    <mergeCell ref="C22:D22"/>
    <mergeCell ref="E22:J22"/>
    <mergeCell ref="K22:L22"/>
    <mergeCell ref="M22:N22"/>
    <mergeCell ref="O22:P22"/>
    <mergeCell ref="A21:B21"/>
    <mergeCell ref="C21:D21"/>
    <mergeCell ref="E21:J21"/>
    <mergeCell ref="K21:L21"/>
    <mergeCell ref="M21:N21"/>
    <mergeCell ref="O21:P21"/>
    <mergeCell ref="A20:B20"/>
    <mergeCell ref="K20:L20"/>
    <mergeCell ref="M20:N20"/>
    <mergeCell ref="O20:P20"/>
    <mergeCell ref="C20:J20"/>
    <mergeCell ref="A18:B18"/>
    <mergeCell ref="K18:L18"/>
    <mergeCell ref="M18:N18"/>
    <mergeCell ref="O18:P18"/>
    <mergeCell ref="A19:B19"/>
    <mergeCell ref="C19:J19"/>
    <mergeCell ref="K19:L19"/>
    <mergeCell ref="M19:N19"/>
    <mergeCell ref="O19:P19"/>
    <mergeCell ref="C18:D18"/>
    <mergeCell ref="E18:J18"/>
    <mergeCell ref="A17:B17"/>
    <mergeCell ref="C17:D17"/>
    <mergeCell ref="E17:J17"/>
    <mergeCell ref="K17:L17"/>
    <mergeCell ref="M17:N17"/>
    <mergeCell ref="O17:P17"/>
    <mergeCell ref="A16:B16"/>
    <mergeCell ref="C16:D16"/>
    <mergeCell ref="E16:J16"/>
    <mergeCell ref="K16:L16"/>
    <mergeCell ref="M16:N16"/>
    <mergeCell ref="O16:P16"/>
    <mergeCell ref="A15:B15"/>
    <mergeCell ref="K15:L15"/>
    <mergeCell ref="M15:N15"/>
    <mergeCell ref="O15:P15"/>
    <mergeCell ref="A13:B13"/>
    <mergeCell ref="C13:J13"/>
    <mergeCell ref="K13:L13"/>
    <mergeCell ref="M13:N13"/>
    <mergeCell ref="O13:P13"/>
    <mergeCell ref="A14:B14"/>
    <mergeCell ref="C14:J14"/>
    <mergeCell ref="K14:L14"/>
    <mergeCell ref="M14:N14"/>
    <mergeCell ref="O14:P14"/>
    <mergeCell ref="C15:J15"/>
    <mergeCell ref="K11:L11"/>
    <mergeCell ref="M11:N11"/>
    <mergeCell ref="O11:P11"/>
    <mergeCell ref="C10:J10"/>
    <mergeCell ref="A11:B11"/>
    <mergeCell ref="C11:D11"/>
    <mergeCell ref="E11:J11"/>
    <mergeCell ref="K12:L12"/>
    <mergeCell ref="M12:N12"/>
    <mergeCell ref="O12:P12"/>
    <mergeCell ref="A12:J12"/>
    <mergeCell ref="A1:O1"/>
    <mergeCell ref="A3:O3"/>
    <mergeCell ref="A9:B9"/>
    <mergeCell ref="C9:J9"/>
    <mergeCell ref="K9:L9"/>
    <mergeCell ref="M9:N9"/>
    <mergeCell ref="O9:P9"/>
    <mergeCell ref="A10:B10"/>
    <mergeCell ref="K10:L10"/>
    <mergeCell ref="M10:N10"/>
    <mergeCell ref="O10:P10"/>
    <mergeCell ref="A118:B118"/>
    <mergeCell ref="C118:J118"/>
    <mergeCell ref="K118:L118"/>
    <mergeCell ref="M118:N118"/>
    <mergeCell ref="O118:P118"/>
    <mergeCell ref="A119:B119"/>
    <mergeCell ref="C119:J119"/>
    <mergeCell ref="K119:L119"/>
    <mergeCell ref="M119:N119"/>
    <mergeCell ref="O119:P119"/>
    <mergeCell ref="A120:B120"/>
    <mergeCell ref="C120:D120"/>
    <mergeCell ref="E120:J120"/>
    <mergeCell ref="K120:L120"/>
    <mergeCell ref="M120:N120"/>
    <mergeCell ref="O120:P120"/>
    <mergeCell ref="A121:B121"/>
    <mergeCell ref="C121:D121"/>
    <mergeCell ref="E121:J121"/>
    <mergeCell ref="K121:L121"/>
    <mergeCell ref="M121:N121"/>
    <mergeCell ref="O121:P121"/>
    <mergeCell ref="A122:B122"/>
    <mergeCell ref="C122:D122"/>
    <mergeCell ref="E122:J122"/>
    <mergeCell ref="K122:L122"/>
    <mergeCell ref="M122:N122"/>
    <mergeCell ref="O122:P122"/>
    <mergeCell ref="A123:B123"/>
    <mergeCell ref="C123:J123"/>
    <mergeCell ref="K123:L123"/>
    <mergeCell ref="M123:N123"/>
    <mergeCell ref="O123:P123"/>
    <mergeCell ref="A126:B126"/>
    <mergeCell ref="C126:D126"/>
    <mergeCell ref="E126:J126"/>
    <mergeCell ref="K126:L126"/>
    <mergeCell ref="M126:N126"/>
    <mergeCell ref="O126:P126"/>
    <mergeCell ref="A124:B124"/>
    <mergeCell ref="C124:J124"/>
    <mergeCell ref="K124:L124"/>
    <mergeCell ref="M124:N124"/>
    <mergeCell ref="O124:P124"/>
    <mergeCell ref="A125:B125"/>
    <mergeCell ref="C125:D125"/>
    <mergeCell ref="E125:J125"/>
    <mergeCell ref="K125:L125"/>
    <mergeCell ref="M125:N125"/>
    <mergeCell ref="O125:P125"/>
  </mergeCells>
  <pageMargins left="0.7" right="0.7" top="0.75" bottom="0.75" header="0.3" footer="0.3"/>
  <pageSetup paperSize="9" scale="7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kazaliste.vtc@gmail.com</dc:creator>
  <cp:lastModifiedBy>ivanakazaliste@gmail.com</cp:lastModifiedBy>
  <cp:lastPrinted>2026-03-10T10:16:52Z</cp:lastPrinted>
  <dcterms:created xsi:type="dcterms:W3CDTF">2025-03-25T11:09:30Z</dcterms:created>
  <dcterms:modified xsi:type="dcterms:W3CDTF">2026-03-11T13:12:23Z</dcterms:modified>
</cp:coreProperties>
</file>