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8_{FDEE648A-BD2D-4305-B0BA-2C53673878D2}" xr6:coauthVersionLast="47" xr6:coauthVersionMax="47" xr10:uidLastSave="{00000000-0000-0000-0000-000000000000}"/>
  <bookViews>
    <workbookView xWindow="-120" yWindow="-120" windowWidth="29040" windowHeight="15720" xr2:uid="{A549677B-17A2-4146-AA32-BAF576773BC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0" i="1" l="1"/>
  <c r="U109" i="1"/>
  <c r="U105" i="1"/>
  <c r="U103" i="1"/>
  <c r="U106" i="1"/>
  <c r="U107" i="1"/>
  <c r="U108" i="1"/>
  <c r="U111" i="1"/>
  <c r="U112" i="1"/>
  <c r="U113" i="1"/>
  <c r="U114" i="1"/>
  <c r="S120" i="1"/>
  <c r="R104" i="1"/>
  <c r="U104" i="1" s="1"/>
  <c r="S103" i="1"/>
  <c r="S106" i="1"/>
  <c r="S108" i="1"/>
  <c r="S111" i="1"/>
  <c r="Q117" i="1"/>
  <c r="Q116" i="1" s="1"/>
  <c r="S116" i="1" s="1"/>
  <c r="Q102" i="1"/>
  <c r="S102" i="1" s="1"/>
  <c r="Q122" i="1"/>
  <c r="S122" i="1" s="1"/>
  <c r="M123" i="1"/>
  <c r="M117" i="1"/>
  <c r="U128" i="1"/>
  <c r="U127" i="1"/>
  <c r="O102" i="1"/>
  <c r="M104" i="1"/>
  <c r="S117" i="1" l="1"/>
  <c r="U102" i="1"/>
  <c r="S13" i="1" l="1"/>
  <c r="S14" i="1"/>
  <c r="S15" i="1"/>
  <c r="S16" i="1"/>
  <c r="S17" i="1"/>
  <c r="S11" i="1"/>
  <c r="Q25" i="1"/>
  <c r="M25" i="1" l="1"/>
  <c r="O14" i="1"/>
</calcChain>
</file>

<file path=xl/sharedStrings.xml><?xml version="1.0" encoding="utf-8"?>
<sst xmlns="http://schemas.openxmlformats.org/spreadsheetml/2006/main" count="624" uniqueCount="198">
  <si>
    <t>Izvještaj o izvršenju proračuna</t>
  </si>
  <si>
    <t>Za razdoblje od 01.01.2026. do 30.06.2026.</t>
  </si>
  <si>
    <t/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</si>
  <si>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</si>
  <si>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</si>
  <si>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</si>
  <si>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</si>
  <si>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</si>
  <si>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</si>
  <si>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</si>
  <si>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</si>
  <si>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</si>
  <si>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</si>
  <si>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</si>
  <si>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</si>
  <si>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</si>
  <si>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</si>
  <si>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</si>
  <si>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</si>
  <si>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</si>
  <si>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</si>
  <si>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</si>
  <si>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</si>
  <si>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</si>
  <si>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</si>
  <si>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</si>
  <si>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</si>
  <si>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</si>
  <si>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</si>
  <si>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</si>
  <si>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</si>
  <si>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</si>
  <si>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</si>
  <si>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</si>
  <si>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</si>
  <si>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</si>
  <si>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</si>
  <si>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</si>
  <si>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</si>
  <si>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</si>
  <si>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</si>
  <si>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</si>
  <si>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</si>
  <si>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</si>
  <si>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</si>
  <si>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</si>
  <si>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</si>
  <si>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</si>
  <si>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</si>
  <si>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</si>
  <si>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</si>
  <si>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</si>
  <si>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</si>
  <si>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</si>
  <si>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</si>
  <si>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</si>
  <si>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</si>
  <si>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</si>
  <si>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</si>
  <si>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</si>
  <si>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</si>
  <si>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</si>
  <si>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</si>
  <si>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</si>
  <si>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</si>
  <si>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</si>
  <si>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</si>
  <si>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</si>
  <si>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</si>
  <si>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</si>
  <si>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</si>
  <si>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</si>
  <si>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</si>
  <si>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</si>
  <si>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</si>
  <si>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</si>
  <si>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</si>
  <si>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41 Rashodi za nabavu neproizvedene dugotrajne imovine</t>
  </si>
  <si>
    <t>412 Nematerijalna imovina</t>
  </si>
  <si>
    <t>4124 Ostala prava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</si>
  <si>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</si>
  <si>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</si>
  <si>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</si>
  <si>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</si>
  <si>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4. PRIHODI ZA POSEBNE NAMJENE</t>
  </si>
  <si>
    <t>Izvor 5. POMOĆI</t>
  </si>
  <si>
    <t>Izvor 6. DONACIJE</t>
  </si>
  <si>
    <t xml:space="preserve"> SVEUKUPNI RASHODI</t>
  </si>
  <si>
    <t>Izvor 9. PRENESENI VIŠAK/MANJAK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</si>
  <si>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</si>
  <si>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</si>
  <si>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</si>
  <si>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</si>
  <si>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</si>
  <si>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</si>
  <si>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</si>
  <si>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</si>
  <si>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08 Rekreacija, kultura i religija</t>
  </si>
  <si>
    <t>Funkcijska klasifikacija 082 Službe kulture</t>
  </si>
  <si>
    <t>Izvršenje po programskoj klasifikaciji</t>
  </si>
  <si>
    <t>Organizacijska klasifikacija</t>
  </si>
  <si>
    <t>Izvori</t>
  </si>
  <si>
    <t>Funkcijska</t>
  </si>
  <si>
    <t>Projekt/Aktivnost</t>
  </si>
  <si>
    <t>VRSTA RASHODA I IZDATAKA</t>
  </si>
  <si>
    <t>Indeks 2/1</t>
  </si>
  <si>
    <t>UKUPNO RASHODI I IZDATCI</t>
  </si>
  <si>
    <t>RAZDJEL 008 UPRAVNI ODJEL ZA DRUŠTVENE DJELATNOSTI</t>
  </si>
  <si>
    <t>GLAVA 00804 USTANOVE U KULTURI</t>
  </si>
  <si>
    <t>A08</t>
  </si>
  <si>
    <t>Glavni program: DRUŠTVENE DJELATNOSTI</t>
  </si>
  <si>
    <t>1001</t>
  </si>
  <si>
    <t>Program: POTREBE GRADA U KULTURI</t>
  </si>
  <si>
    <t>0820</t>
  </si>
  <si>
    <t>A100001</t>
  </si>
  <si>
    <t>Aktivnost: REDOVNA DJELATNOST USTANOVA KULTURE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</si>
  <si>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</si>
  <si>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</si>
  <si>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</si>
  <si>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</si>
  <si>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</si>
  <si>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</si>
  <si>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</si>
  <si>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</si>
  <si>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</si>
  <si>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</si>
  <si>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3212</t>
  </si>
  <si>
    <t>Naknade za prijevoz, za rad na terenu i odvojeni život</t>
  </si>
  <si>
    <t>3221</t>
  </si>
  <si>
    <t>Uredski materijal i ostali materijalni rashodi</t>
  </si>
  <si>
    <t>3223</t>
  </si>
  <si>
    <t>Energija</t>
  </si>
  <si>
    <t>3225</t>
  </si>
  <si>
    <t>Sitni inventar i autogume</t>
  </si>
  <si>
    <t>3231</t>
  </si>
  <si>
    <t>Usluge telefona, interneta, pošte i prijevoza</t>
  </si>
  <si>
    <t>3233</t>
  </si>
  <si>
    <t>Usluge promidžbe i informiranja</t>
  </si>
  <si>
    <t>3234</t>
  </si>
  <si>
    <t>Komunalne usluge</t>
  </si>
  <si>
    <t>3238</t>
  </si>
  <si>
    <t>Računalne usluge</t>
  </si>
  <si>
    <t>3239</t>
  </si>
  <si>
    <t>Ostale usluge</t>
  </si>
  <si>
    <t>3292</t>
  </si>
  <si>
    <t>Premije osiguranja</t>
  </si>
  <si>
    <t>3299</t>
  </si>
  <si>
    <t>Ostali nespomenuti rashodi poslovanja</t>
  </si>
  <si>
    <t>34</t>
  </si>
  <si>
    <t>Financijski rashodi</t>
  </si>
  <si>
    <t>3211</t>
  </si>
  <si>
    <t>Službena putovanja</t>
  </si>
  <si>
    <t>3224</t>
  </si>
  <si>
    <t>Materijal i dijelovi za tekuće i investicijsko održavanje</t>
  </si>
  <si>
    <t>3232</t>
  </si>
  <si>
    <t>Usluge tekućeg i investicijskog  održavanja</t>
  </si>
  <si>
    <t>3235</t>
  </si>
  <si>
    <t>Zakupnine i najamnine</t>
  </si>
  <si>
    <t>3237</t>
  </si>
  <si>
    <t>Intelektualne i osobne usluge</t>
  </si>
  <si>
    <t>3294</t>
  </si>
  <si>
    <t>Članarine i norme</t>
  </si>
  <si>
    <t>3295</t>
  </si>
  <si>
    <t>Pristojbe i naknade</t>
  </si>
  <si>
    <t>A100002</t>
  </si>
  <si>
    <t>Aktivnost: KAZALIŠNE PREDSTAVE</t>
  </si>
  <si>
    <t>3222</t>
  </si>
  <si>
    <t>Materijal i sirovine</t>
  </si>
  <si>
    <t>3293</t>
  </si>
  <si>
    <t>Reprezentacija</t>
  </si>
  <si>
    <t>K100003</t>
  </si>
  <si>
    <t>Kapitalni projekt: NABAVA NEFINANCIJSKE IMOVINE</t>
  </si>
  <si>
    <t>42</t>
  </si>
  <si>
    <t>Rashodi za nabavu proizvedene dugotrajne imovine</t>
  </si>
  <si>
    <t>41</t>
  </si>
  <si>
    <t>Rashodi za nabavu neproizvedene dugotrajne imovine</t>
  </si>
  <si>
    <t>4124</t>
  </si>
  <si>
    <t>Ostala prava</t>
  </si>
  <si>
    <t>T100001</t>
  </si>
  <si>
    <t>Tekući projekt: ODRŽAVANJE VIRKAS-a</t>
  </si>
  <si>
    <t>T100003</t>
  </si>
  <si>
    <t>Tekući projekt: LUTKOKAZ</t>
  </si>
  <si>
    <t>Članak 1.</t>
  </si>
  <si>
    <t>Polugodišnji izvještaj o izvršenju financijskog plana Kazališta Virovitica za 2026. godinu za razdoblje od 1. siječnja do 30. lipnja sadrži sažetak Računa prihoda i rashoda i Računa financiranja i Račun prihoda i rashoda</t>
  </si>
  <si>
    <t>Članak 2.</t>
  </si>
  <si>
    <t>slijedi:</t>
  </si>
  <si>
    <t>Prihodi i rashodi po ekonomskoj klasifikaciji, izvorima financiranja te rashodi po funkcijskoj klasifikaciji utvrđeni u Računu prihoda i rashoda za razdoblje od 1. siječnja do 30. lipnja 2026. godine ostvareni su kako</t>
  </si>
  <si>
    <t>II. POSEBNI DIO</t>
  </si>
  <si>
    <t>Članak 3.</t>
  </si>
  <si>
    <t>Rashodi utvrđeni u posebnom dijelu Financijskog plana Kazališta Virovitica za razdoblje od 1. siječnja. do 31. lipnja 2026. godine iskazani po programskoj klasifikaciji, izvršeni su kako slijedi:</t>
  </si>
  <si>
    <t>5.0.2 POMOĆI IZ DRŽAVNOG PRORAČUNA ZA PK</t>
  </si>
  <si>
    <t xml:space="preserve">1.1. PRIHODI OD NADLEŽNOG PRORAČUNA ZA FINANCIRANJE RASHODA POSLOVANJA </t>
  </si>
  <si>
    <t>1.5. OSTALI OPĆI PRIHODI I PRIMICI</t>
  </si>
  <si>
    <t>Izvor 6.9. DONACIJE ZA PRORAČUNSKE KORISNIKE</t>
  </si>
  <si>
    <t>Izvor 9.4. PRIHODI ZA POSEBNE NAMJENE P.K. - VIŠAK</t>
  </si>
  <si>
    <t>Izvor 4.g. PRIHODI ZA POSEBNE NAMJENE ZA PRORAČUNSKE KORISNIKE</t>
  </si>
  <si>
    <t>5.2.2 OSTALE POMOĆI PK</t>
  </si>
  <si>
    <t>IZVOR 9.Đ. DONACIJE PK - MANJAK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</si>
</sst>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##\%"/>
    <numFmt numFmtId="171" formatCode="0.00\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1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20" fontId="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2" applyNumberFormat="1" applyFont="1" applyFill="1" applyBorder="1" applyAlignment="1">
      <alignment horizontal="center"/>
    </xf>
    <xf numFmtId="0" fontId="4" fillId="0" borderId="0" xfId="2" applyFont="1"/>
    <xf numFmtId="0" fontId="4" fillId="0" borderId="0" xfId="2" applyFont="1"/>
    <xf numFmtId="0" fontId="8" fillId="0" borderId="0" xfId="2" applyNumberFormat="1" applyFont="1" applyFill="1" applyBorder="1" applyAlignment="1">
      <alignment horizontal="center"/>
    </xf>
    <xf numFmtId="0" fontId="8" fillId="0" borderId="0" xfId="2" applyFont="1"/>
    <xf numFmtId="0" fontId="8" fillId="0" borderId="0" xfId="2" applyFont="1"/>
    <xf numFmtId="4" fontId="4" fillId="0" borderId="0" xfId="2" applyNumberFormat="1" applyFont="1" applyFill="1" applyBorder="1" applyAlignment="1">
      <alignment horizontal="right"/>
    </xf>
    <xf numFmtId="171" fontId="4" fillId="0" borderId="0" xfId="2" applyNumberFormat="1" applyFont="1" applyFill="1" applyBorder="1" applyAlignment="1">
      <alignment horizontal="right"/>
    </xf>
    <xf numFmtId="171" fontId="8" fillId="0" borderId="0" xfId="2" applyNumberFormat="1" applyFont="1"/>
    <xf numFmtId="168" fontId="4" fillId="0" borderId="0" xfId="2" applyNumberFormat="1" applyFont="1" applyFill="1" applyBorder="1" applyAlignment="1">
      <alignment horizontal="right"/>
    </xf>
    <xf numFmtId="4" fontId="8" fillId="0" borderId="0" xfId="2" applyNumberFormat="1" applyFont="1" applyFill="1" applyBorder="1" applyAlignment="1">
      <alignment horizontal="right"/>
    </xf>
    <xf numFmtId="168" fontId="8" fillId="0" borderId="0" xfId="2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>
      <alignment horizontal="left"/>
    </xf>
    <xf numFmtId="0" fontId="4" fillId="2" borderId="0" xfId="2" applyFont="1" applyFill="1" applyAlignment="1">
      <alignment horizontal="center"/>
    </xf>
    <xf numFmtId="0" fontId="4" fillId="3" borderId="0" xfId="2" applyNumberFormat="1" applyFont="1" applyFill="1" applyBorder="1" applyAlignment="1"/>
    <xf numFmtId="4" fontId="4" fillId="3" borderId="0" xfId="2" applyNumberFormat="1" applyFont="1" applyFill="1" applyBorder="1" applyAlignment="1">
      <alignment horizontal="right"/>
    </xf>
    <xf numFmtId="168" fontId="4" fillId="3" borderId="0" xfId="2" applyNumberFormat="1" applyFont="1" applyFill="1" applyBorder="1" applyAlignment="1">
      <alignment horizontal="right"/>
    </xf>
    <xf numFmtId="0" fontId="10" fillId="4" borderId="0" xfId="2" applyNumberFormat="1" applyFont="1" applyFill="1" applyBorder="1" applyAlignment="1"/>
    <xf numFmtId="4" fontId="10" fillId="4" borderId="0" xfId="2" applyNumberFormat="1" applyFont="1" applyFill="1" applyBorder="1" applyAlignment="1">
      <alignment horizontal="right"/>
    </xf>
    <xf numFmtId="168" fontId="10" fillId="4" borderId="0" xfId="2" applyNumberFormat="1" applyFont="1" applyFill="1" applyBorder="1" applyAlignment="1">
      <alignment horizontal="right"/>
    </xf>
    <xf numFmtId="0" fontId="10" fillId="5" borderId="0" xfId="2" applyNumberFormat="1" applyFont="1" applyFill="1" applyBorder="1" applyAlignment="1"/>
    <xf numFmtId="4" fontId="10" fillId="5" borderId="0" xfId="2" applyNumberFormat="1" applyFont="1" applyFill="1" applyBorder="1" applyAlignment="1">
      <alignment horizontal="right"/>
    </xf>
    <xf numFmtId="168" fontId="10" fillId="5" borderId="0" xfId="2" applyNumberFormat="1" applyFont="1" applyFill="1" applyBorder="1" applyAlignment="1">
      <alignment horizontal="right"/>
    </xf>
    <xf numFmtId="0" fontId="4" fillId="6" borderId="0" xfId="2" applyNumberFormat="1" applyFont="1" applyFill="1" applyBorder="1" applyAlignment="1">
      <alignment horizontal="left"/>
    </xf>
    <xf numFmtId="0" fontId="9" fillId="3" borderId="0" xfId="2" applyNumberFormat="1" applyFont="1" applyFill="1" applyBorder="1" applyAlignment="1">
      <alignment horizontal="left"/>
    </xf>
    <xf numFmtId="4" fontId="9" fillId="3" borderId="0" xfId="2" applyNumberFormat="1" applyFont="1" applyFill="1" applyBorder="1" applyAlignment="1">
      <alignment horizontal="right"/>
    </xf>
    <xf numFmtId="168" fontId="9" fillId="3" borderId="0" xfId="2" applyNumberFormat="1" applyFont="1" applyFill="1" applyBorder="1" applyAlignment="1">
      <alignment horizontal="right"/>
    </xf>
    <xf numFmtId="0" fontId="4" fillId="7" borderId="0" xfId="2" applyNumberFormat="1" applyFont="1" applyFill="1" applyBorder="1" applyAlignment="1">
      <alignment horizontal="left"/>
    </xf>
    <xf numFmtId="4" fontId="4" fillId="7" borderId="0" xfId="2" applyNumberFormat="1" applyFont="1" applyFill="1" applyBorder="1" applyAlignment="1">
      <alignment horizontal="right"/>
    </xf>
    <xf numFmtId="168" fontId="4" fillId="7" borderId="0" xfId="2" applyNumberFormat="1" applyFont="1" applyFill="1" applyBorder="1" applyAlignment="1">
      <alignment horizontal="right"/>
    </xf>
    <xf numFmtId="0" fontId="4" fillId="8" borderId="0" xfId="2" applyNumberFormat="1" applyFont="1" applyFill="1" applyBorder="1" applyAlignment="1">
      <alignment horizontal="left"/>
    </xf>
    <xf numFmtId="4" fontId="4" fillId="8" borderId="0" xfId="2" applyNumberFormat="1" applyFont="1" applyFill="1" applyBorder="1" applyAlignment="1">
      <alignment horizontal="right"/>
    </xf>
    <xf numFmtId="168" fontId="4" fillId="8" borderId="0" xfId="2" applyNumberFormat="1" applyFont="1" applyFill="1" applyBorder="1" applyAlignment="1">
      <alignment horizontal="right"/>
    </xf>
    <xf numFmtId="0" fontId="4" fillId="9" borderId="0" xfId="2" applyNumberFormat="1" applyFont="1" applyFill="1" applyBorder="1" applyAlignment="1">
      <alignment horizontal="left"/>
    </xf>
    <xf numFmtId="4" fontId="4" fillId="9" borderId="0" xfId="2" applyNumberFormat="1" applyFont="1" applyFill="1" applyBorder="1" applyAlignment="1">
      <alignment horizontal="right"/>
    </xf>
    <xf numFmtId="168" fontId="4" fillId="9" borderId="0" xfId="2" applyNumberFormat="1" applyFont="1" applyFill="1" applyBorder="1" applyAlignment="1">
      <alignment horizontal="right"/>
    </xf>
    <xf numFmtId="0" fontId="11" fillId="10" borderId="0" xfId="2" applyNumberFormat="1" applyFont="1" applyFill="1" applyBorder="1" applyAlignment="1">
      <alignment horizontal="left"/>
    </xf>
    <xf numFmtId="4" fontId="11" fillId="10" borderId="0" xfId="2" applyNumberFormat="1" applyFont="1" applyFill="1" applyBorder="1" applyAlignment="1">
      <alignment horizontal="right"/>
    </xf>
    <xf numFmtId="168" fontId="11" fillId="10" borderId="0" xfId="2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horizontal="center"/>
    </xf>
    <xf numFmtId="0" fontId="8" fillId="12" borderId="0" xfId="2" applyNumberFormat="1" applyFont="1" applyFill="1" applyBorder="1" applyAlignment="1">
      <alignment horizontal="center"/>
    </xf>
    <xf numFmtId="0" fontId="8" fillId="12" borderId="0" xfId="2" applyFont="1" applyFill="1"/>
    <xf numFmtId="0" fontId="8" fillId="12" borderId="0" xfId="2" applyFont="1" applyFill="1"/>
    <xf numFmtId="0" fontId="12" fillId="12" borderId="0" xfId="2" applyFont="1" applyFill="1" applyAlignment="1">
      <alignment horizontal="center"/>
    </xf>
    <xf numFmtId="0" fontId="3" fillId="12" borderId="0" xfId="2" applyFont="1" applyFill="1"/>
    <xf numFmtId="0" fontId="4" fillId="12" borderId="0" xfId="2" applyFont="1" applyFill="1" applyAlignment="1">
      <alignment horizontal="center"/>
    </xf>
    <xf numFmtId="0" fontId="12" fillId="11" borderId="0" xfId="2" applyFont="1" applyFill="1" applyAlignment="1">
      <alignment horizontal="left"/>
    </xf>
    <xf numFmtId="0" fontId="3" fillId="11" borderId="0" xfId="2" applyFont="1" applyFill="1"/>
    <xf numFmtId="0" fontId="12" fillId="11" borderId="0" xfId="2" applyNumberFormat="1" applyFont="1" applyFill="1" applyBorder="1" applyAlignment="1">
      <alignment horizontal="center"/>
    </xf>
    <xf numFmtId="0" fontId="12" fillId="11" borderId="0" xfId="2" applyFont="1" applyFill="1" applyAlignment="1">
      <alignment horizontal="center"/>
    </xf>
    <xf numFmtId="0" fontId="12" fillId="11" borderId="0" xfId="2" applyNumberFormat="1" applyFont="1" applyFill="1" applyBorder="1" applyAlignment="1"/>
    <xf numFmtId="4" fontId="12" fillId="11" borderId="0" xfId="2" applyNumberFormat="1" applyFont="1" applyFill="1" applyBorder="1" applyAlignment="1"/>
    <xf numFmtId="0" fontId="3" fillId="11" borderId="0" xfId="2" applyFont="1" applyFill="1" applyAlignment="1"/>
    <xf numFmtId="4" fontId="12" fillId="11" borderId="0" xfId="2" applyNumberFormat="1" applyFont="1" applyFill="1" applyBorder="1" applyAlignment="1">
      <alignment horizontal="right"/>
    </xf>
    <xf numFmtId="171" fontId="12" fillId="11" borderId="0" xfId="2" applyNumberFormat="1" applyFont="1" applyFill="1" applyBorder="1" applyAlignment="1"/>
    <xf numFmtId="171" fontId="3" fillId="11" borderId="0" xfId="2" applyNumberFormat="1" applyFont="1" applyFill="1" applyAlignment="1"/>
    <xf numFmtId="168" fontId="12" fillId="11" borderId="0" xfId="2" applyNumberFormat="1" applyFont="1" applyFill="1" applyBorder="1" applyAlignment="1">
      <alignment horizontal="right"/>
    </xf>
    <xf numFmtId="0" fontId="4" fillId="12" borderId="0" xfId="2" applyNumberFormat="1" applyFont="1" applyFill="1" applyBorder="1" applyAlignment="1"/>
    <xf numFmtId="0" fontId="8" fillId="12" borderId="0" xfId="2" applyFont="1" applyFill="1" applyBorder="1"/>
    <xf numFmtId="4" fontId="4" fillId="12" borderId="0" xfId="0" applyNumberFormat="1" applyFont="1" applyFill="1" applyBorder="1" applyAlignment="1"/>
    <xf numFmtId="0" fontId="3" fillId="12" borderId="0" xfId="0" applyFont="1" applyFill="1" applyBorder="1" applyAlignment="1"/>
    <xf numFmtId="4" fontId="4" fillId="12" borderId="0" xfId="2" applyNumberFormat="1" applyFont="1" applyFill="1" applyBorder="1" applyAlignment="1">
      <alignment horizontal="right"/>
    </xf>
    <xf numFmtId="171" fontId="12" fillId="12" borderId="0" xfId="2" applyNumberFormat="1" applyFont="1" applyFill="1" applyBorder="1" applyAlignment="1"/>
    <xf numFmtId="171" fontId="3" fillId="12" borderId="0" xfId="2" applyNumberFormat="1" applyFont="1" applyFill="1" applyAlignment="1"/>
    <xf numFmtId="168" fontId="4" fillId="12" borderId="0" xfId="2" applyNumberFormat="1" applyFont="1" applyFill="1" applyBorder="1" applyAlignment="1">
      <alignment horizontal="right"/>
    </xf>
    <xf numFmtId="0" fontId="5" fillId="12" borderId="0" xfId="2" applyNumberFormat="1" applyFont="1" applyFill="1" applyBorder="1" applyAlignment="1"/>
    <xf numFmtId="0" fontId="8" fillId="12" borderId="0" xfId="2" applyFont="1" applyFill="1" applyBorder="1"/>
    <xf numFmtId="4" fontId="5" fillId="12" borderId="0" xfId="0" applyNumberFormat="1" applyFont="1" applyFill="1" applyBorder="1" applyAlignment="1"/>
    <xf numFmtId="4" fontId="5" fillId="12" borderId="0" xfId="2" applyNumberFormat="1" applyFont="1" applyFill="1" applyBorder="1" applyAlignment="1">
      <alignment horizontal="right"/>
    </xf>
    <xf numFmtId="4" fontId="8" fillId="12" borderId="0" xfId="2" applyNumberFormat="1" applyFont="1" applyFill="1"/>
    <xf numFmtId="168" fontId="5" fillId="12" borderId="0" xfId="2" applyNumberFormat="1" applyFont="1" applyFill="1" applyBorder="1" applyAlignment="1">
      <alignment horizontal="right"/>
    </xf>
    <xf numFmtId="10" fontId="8" fillId="12" borderId="0" xfId="2" applyNumberFormat="1" applyFont="1" applyFill="1"/>
    <xf numFmtId="0" fontId="5" fillId="12" borderId="0" xfId="0" applyFont="1" applyFill="1" applyBorder="1"/>
    <xf numFmtId="0" fontId="3" fillId="12" borderId="0" xfId="0" applyFont="1" applyFill="1" applyBorder="1"/>
    <xf numFmtId="4" fontId="5" fillId="12" borderId="0" xfId="2" applyNumberFormat="1" applyFont="1" applyFill="1" applyBorder="1" applyAlignment="1">
      <alignment horizontal="right"/>
    </xf>
    <xf numFmtId="168" fontId="5" fillId="12" borderId="0" xfId="2" applyNumberFormat="1" applyFont="1" applyFill="1" applyBorder="1" applyAlignment="1">
      <alignment horizontal="right"/>
    </xf>
    <xf numFmtId="4" fontId="8" fillId="12" borderId="0" xfId="2" applyNumberFormat="1" applyFont="1" applyFill="1" applyAlignment="1"/>
    <xf numFmtId="168" fontId="4" fillId="12" borderId="0" xfId="2" applyNumberFormat="1" applyFont="1" applyFill="1" applyBorder="1" applyAlignment="1"/>
    <xf numFmtId="10" fontId="8" fillId="12" borderId="0" xfId="2" applyNumberFormat="1" applyFont="1" applyFill="1" applyAlignment="1"/>
    <xf numFmtId="10" fontId="8" fillId="12" borderId="0" xfId="1" applyNumberFormat="1" applyFont="1" applyFill="1" applyAlignment="1"/>
    <xf numFmtId="0" fontId="4" fillId="12" borderId="0" xfId="0" applyFont="1" applyFill="1" applyBorder="1"/>
    <xf numFmtId="0" fontId="12" fillId="12" borderId="0" xfId="0" applyFont="1" applyFill="1" applyBorder="1" applyAlignment="1"/>
    <xf numFmtId="4" fontId="4" fillId="12" borderId="0" xfId="0" applyNumberFormat="1" applyFont="1" applyFill="1" applyBorder="1" applyAlignment="1">
      <alignment horizontal="right"/>
    </xf>
    <xf numFmtId="171" fontId="4" fillId="12" borderId="0" xfId="0" applyNumberFormat="1" applyFont="1" applyFill="1" applyBorder="1" applyAlignment="1">
      <alignment horizontal="right"/>
    </xf>
    <xf numFmtId="171" fontId="5" fillId="12" borderId="0" xfId="0" applyNumberFormat="1" applyFont="1" applyFill="1" applyBorder="1"/>
    <xf numFmtId="4" fontId="5" fillId="12" borderId="0" xfId="0" applyNumberFormat="1" applyFont="1" applyFill="1" applyBorder="1" applyAlignment="1">
      <alignment horizontal="right"/>
    </xf>
    <xf numFmtId="171" fontId="5" fillId="12" borderId="0" xfId="0" applyNumberFormat="1" applyFont="1" applyFill="1" applyBorder="1" applyAlignment="1">
      <alignment horizontal="right"/>
    </xf>
    <xf numFmtId="0" fontId="5" fillId="12" borderId="0" xfId="0" applyFont="1" applyFill="1" applyBorder="1"/>
    <xf numFmtId="0" fontId="3" fillId="12" borderId="0" xfId="0" applyFont="1" applyFill="1" applyBorder="1"/>
    <xf numFmtId="4" fontId="5" fillId="12" borderId="0" xfId="0" applyNumberFormat="1" applyFont="1" applyFill="1" applyBorder="1" applyAlignment="1">
      <alignment horizontal="right"/>
    </xf>
    <xf numFmtId="4" fontId="3" fillId="12" borderId="0" xfId="0" applyNumberFormat="1" applyFont="1" applyFill="1" applyBorder="1"/>
    <xf numFmtId="171" fontId="5" fillId="12" borderId="0" xfId="0" applyNumberFormat="1" applyFont="1" applyFill="1" applyBorder="1" applyAlignment="1">
      <alignment horizontal="right"/>
    </xf>
    <xf numFmtId="171" fontId="5" fillId="12" borderId="0" xfId="0" applyNumberFormat="1" applyFont="1" applyFill="1" applyBorder="1"/>
    <xf numFmtId="171" fontId="8" fillId="12" borderId="0" xfId="2" applyNumberFormat="1" applyFont="1" applyFill="1" applyAlignment="1"/>
    <xf numFmtId="171" fontId="12" fillId="12" borderId="0" xfId="2" applyNumberFormat="1" applyFont="1" applyFill="1" applyBorder="1" applyAlignment="1">
      <alignment horizontal="right"/>
    </xf>
    <xf numFmtId="4" fontId="4" fillId="12" borderId="0" xfId="2" applyNumberFormat="1" applyFont="1" applyFill="1" applyBorder="1" applyAlignment="1"/>
    <xf numFmtId="0" fontId="8" fillId="12" borderId="0" xfId="2" applyFont="1" applyFill="1" applyAlignment="1"/>
    <xf numFmtId="4" fontId="5" fillId="12" borderId="0" xfId="2" applyNumberFormat="1" applyFont="1" applyFill="1" applyBorder="1" applyAlignment="1"/>
    <xf numFmtId="0" fontId="8" fillId="12" borderId="0" xfId="2" applyFont="1" applyFill="1" applyBorder="1" applyAlignment="1"/>
    <xf numFmtId="171" fontId="5" fillId="12" borderId="0" xfId="0" applyNumberFormat="1" applyFont="1" applyFill="1" applyBorder="1" applyAlignment="1"/>
    <xf numFmtId="171" fontId="12" fillId="11" borderId="0" xfId="2" applyNumberFormat="1" applyFont="1" applyFill="1" applyBorder="1" applyAlignment="1">
      <alignment horizontal="right"/>
    </xf>
  </cellXfs>
  <cellStyles count="3">
    <cellStyle name="Normalno" xfId="0" builtinId="0"/>
    <cellStyle name="Normalno 2" xfId="2" xr:uid="{A8EB9F04-E029-477B-9531-F9B98E16053B}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FCB3-7F26-4E36-92B0-EAD5FB1C97F5}">
  <sheetPr>
    <pageSetUpPr fitToPage="1"/>
  </sheetPr>
  <dimension ref="A1:V256"/>
  <sheetViews>
    <sheetView tabSelected="1" topLeftCell="A232" workbookViewId="0">
      <selection activeCell="Y116" sqref="Y116"/>
    </sheetView>
  </sheetViews>
  <sheetFormatPr defaultRowHeight="15" x14ac:dyDescent="0.25"/>
  <cols>
    <col min="13" max="13" width="11.140625" customWidth="1"/>
    <col min="14" max="14" width="11.28515625" bestFit="1" customWidth="1"/>
    <col min="15" max="15" width="9.140625" customWidth="1"/>
    <col min="16" max="16" width="11.28515625" customWidth="1"/>
    <col min="17" max="17" width="9.140625" customWidth="1"/>
    <col min="18" max="18" width="18" customWidth="1"/>
    <col min="22" max="22" width="11.28515625" bestFit="1" customWidth="1"/>
  </cols>
  <sheetData>
    <row r="1" spans="1:22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2"/>
    </row>
    <row r="2" spans="1:22" ht="15.75" x14ac:dyDescent="0.2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</row>
    <row r="3" spans="1:22" ht="15.75" x14ac:dyDescent="0.25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</row>
    <row r="4" spans="1:2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"/>
      <c r="B5" s="2" t="s">
        <v>182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4" t="s">
        <v>183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1"/>
    </row>
    <row r="8" spans="1:22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5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5" t="s">
        <v>4</v>
      </c>
      <c r="N9" s="51"/>
      <c r="O9" s="55" t="s">
        <v>5</v>
      </c>
      <c r="P9" s="51"/>
      <c r="Q9" s="55" t="s">
        <v>6</v>
      </c>
      <c r="R9" s="51"/>
      <c r="S9" s="55" t="s">
        <v>7</v>
      </c>
      <c r="T9" s="51"/>
      <c r="U9" s="55" t="s">
        <v>8</v>
      </c>
      <c r="V9" s="51"/>
    </row>
    <row r="10" spans="1:22" ht="15.75" x14ac:dyDescent="0.25">
      <c r="A10" s="56" t="s">
        <v>9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 t="s">
        <v>10</v>
      </c>
      <c r="N10" s="57"/>
      <c r="O10" s="58" t="s">
        <v>11</v>
      </c>
      <c r="P10" s="57"/>
      <c r="Q10" s="58" t="s">
        <v>12</v>
      </c>
      <c r="R10" s="57"/>
      <c r="S10" s="58" t="s">
        <v>13</v>
      </c>
      <c r="T10" s="57"/>
      <c r="U10" s="58" t="s">
        <v>14</v>
      </c>
      <c r="V10" s="57"/>
    </row>
    <row r="11" spans="1:22" ht="15.75" x14ac:dyDescent="0.25">
      <c r="A11" s="11" t="s">
        <v>15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6">
        <v>452713.42</v>
      </c>
      <c r="N11" s="14"/>
      <c r="O11" s="16">
        <v>998790</v>
      </c>
      <c r="P11" s="14"/>
      <c r="Q11" s="16">
        <v>433890.25</v>
      </c>
      <c r="R11" s="14"/>
      <c r="S11" s="17">
        <f>SUM(Q11/M11)*100</f>
        <v>95.842144463046836</v>
      </c>
      <c r="T11" s="18"/>
      <c r="U11" s="19">
        <v>43.34</v>
      </c>
      <c r="V11" s="14"/>
    </row>
    <row r="12" spans="1:22" ht="15.75" x14ac:dyDescent="0.25">
      <c r="A12" s="11" t="s">
        <v>16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6">
        <v>0</v>
      </c>
      <c r="N12" s="14"/>
      <c r="O12" s="16">
        <v>0</v>
      </c>
      <c r="P12" s="14"/>
      <c r="Q12" s="16">
        <v>0</v>
      </c>
      <c r="R12" s="14"/>
      <c r="S12" s="17">
        <v>0</v>
      </c>
      <c r="T12" s="18"/>
      <c r="U12" s="19">
        <v>0</v>
      </c>
      <c r="V12" s="14"/>
    </row>
    <row r="13" spans="1:22" ht="15.75" x14ac:dyDescent="0.25">
      <c r="A13" s="11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6">
        <v>452713.42</v>
      </c>
      <c r="N13" s="14"/>
      <c r="O13" s="16">
        <v>998790</v>
      </c>
      <c r="P13" s="14"/>
      <c r="Q13" s="16">
        <v>433890.25</v>
      </c>
      <c r="R13" s="14"/>
      <c r="S13" s="17">
        <f t="shared" ref="S13:S17" si="0">SUM(Q13/M13)*100</f>
        <v>95.842144463046836</v>
      </c>
      <c r="T13" s="18"/>
      <c r="U13" s="19">
        <v>43.34</v>
      </c>
      <c r="V13" s="14"/>
    </row>
    <row r="14" spans="1:22" ht="15.75" x14ac:dyDescent="0.25">
      <c r="A14" s="11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6">
        <v>542371.12</v>
      </c>
      <c r="N14" s="14"/>
      <c r="O14" s="16">
        <f>SUM(O13-O15)</f>
        <v>961190</v>
      </c>
      <c r="P14" s="14"/>
      <c r="Q14" s="16">
        <v>571884.22</v>
      </c>
      <c r="R14" s="14"/>
      <c r="S14" s="17">
        <f t="shared" si="0"/>
        <v>105.44149548375658</v>
      </c>
      <c r="T14" s="18"/>
      <c r="U14" s="19">
        <v>59.5</v>
      </c>
      <c r="V14" s="14"/>
    </row>
    <row r="15" spans="1:22" ht="15.75" x14ac:dyDescent="0.25">
      <c r="A15" s="11" t="s">
        <v>19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6">
        <v>6875</v>
      </c>
      <c r="N15" s="14"/>
      <c r="O15" s="16">
        <v>37600</v>
      </c>
      <c r="P15" s="14"/>
      <c r="Q15" s="16">
        <v>4198.6899999999996</v>
      </c>
      <c r="R15" s="14"/>
      <c r="S15" s="17">
        <f t="shared" si="0"/>
        <v>61.071854545454542</v>
      </c>
      <c r="T15" s="18"/>
      <c r="U15" s="19">
        <v>11.17</v>
      </c>
      <c r="V15" s="14"/>
    </row>
    <row r="16" spans="1:22" ht="15.75" x14ac:dyDescent="0.25">
      <c r="A16" s="11" t="s">
        <v>20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6">
        <v>549246.12</v>
      </c>
      <c r="N16" s="14"/>
      <c r="O16" s="16">
        <v>998790</v>
      </c>
      <c r="P16" s="14"/>
      <c r="Q16" s="16">
        <v>576082.91</v>
      </c>
      <c r="R16" s="14"/>
      <c r="S16" s="17">
        <f t="shared" si="0"/>
        <v>104.88611371528668</v>
      </c>
      <c r="T16" s="18"/>
      <c r="U16" s="19">
        <v>57.68</v>
      </c>
      <c r="V16" s="14"/>
    </row>
    <row r="17" spans="1:22" ht="15.75" x14ac:dyDescent="0.25">
      <c r="A17" s="11" t="s">
        <v>21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6">
        <v>-96532.7</v>
      </c>
      <c r="N17" s="14"/>
      <c r="O17" s="16">
        <v>140</v>
      </c>
      <c r="P17" s="14"/>
      <c r="Q17" s="16">
        <v>-142192.66</v>
      </c>
      <c r="R17" s="14"/>
      <c r="S17" s="17">
        <f t="shared" si="0"/>
        <v>147.29999264497937</v>
      </c>
      <c r="T17" s="18"/>
      <c r="U17" s="19">
        <v>-6063.65</v>
      </c>
      <c r="V17" s="14"/>
    </row>
    <row r="18" spans="1:22" ht="15.75" x14ac:dyDescent="0.25">
      <c r="A18" s="56" t="s">
        <v>22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6" t="s">
        <v>2</v>
      </c>
      <c r="N18" s="57"/>
      <c r="O18" s="56" t="s">
        <v>2</v>
      </c>
      <c r="P18" s="57"/>
      <c r="Q18" s="56" t="s">
        <v>2</v>
      </c>
      <c r="R18" s="57"/>
      <c r="S18" s="56" t="s">
        <v>2</v>
      </c>
      <c r="T18" s="56"/>
      <c r="U18" s="56" t="s">
        <v>2</v>
      </c>
      <c r="V18" s="57"/>
    </row>
    <row r="19" spans="1:22" ht="15.75" x14ac:dyDescent="0.25">
      <c r="A19" s="11" t="s">
        <v>23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>
        <v>0</v>
      </c>
      <c r="N19" s="14"/>
      <c r="O19" s="16">
        <v>0</v>
      </c>
      <c r="P19" s="14"/>
      <c r="Q19" s="16">
        <v>0</v>
      </c>
      <c r="R19" s="14"/>
      <c r="S19" s="19" t="s">
        <v>2</v>
      </c>
      <c r="T19" s="19"/>
      <c r="U19" s="19" t="s">
        <v>2</v>
      </c>
      <c r="V19" s="14"/>
    </row>
    <row r="20" spans="1:22" ht="15.75" x14ac:dyDescent="0.25">
      <c r="A20" s="11" t="s">
        <v>24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6">
        <v>0</v>
      </c>
      <c r="N20" s="14"/>
      <c r="O20" s="16">
        <v>0</v>
      </c>
      <c r="P20" s="14"/>
      <c r="Q20" s="16">
        <v>0</v>
      </c>
      <c r="R20" s="14"/>
      <c r="S20" s="19" t="s">
        <v>2</v>
      </c>
      <c r="T20" s="19"/>
      <c r="U20" s="19" t="s">
        <v>2</v>
      </c>
      <c r="V20" s="14"/>
    </row>
    <row r="21" spans="1:22" ht="15.75" x14ac:dyDescent="0.25">
      <c r="A21" s="11" t="s">
        <v>25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>
        <v>0</v>
      </c>
      <c r="N21" s="14"/>
      <c r="O21" s="16">
        <v>0</v>
      </c>
      <c r="P21" s="14"/>
      <c r="Q21" s="16">
        <v>0</v>
      </c>
      <c r="R21" s="14"/>
      <c r="S21" s="19">
        <v>0</v>
      </c>
      <c r="T21" s="19"/>
      <c r="U21" s="19">
        <v>0</v>
      </c>
      <c r="V21" s="14"/>
    </row>
    <row r="22" spans="1:22" ht="15.75" x14ac:dyDescent="0.25">
      <c r="A22" s="11" t="s">
        <v>26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6">
        <v>0</v>
      </c>
      <c r="N22" s="14"/>
      <c r="O22" s="16">
        <v>0</v>
      </c>
      <c r="P22" s="14"/>
      <c r="Q22" s="16">
        <v>0</v>
      </c>
      <c r="R22" s="14"/>
      <c r="S22" s="19" t="s">
        <v>2</v>
      </c>
      <c r="T22" s="19"/>
      <c r="U22" s="19" t="s">
        <v>2</v>
      </c>
      <c r="V22" s="14"/>
    </row>
    <row r="23" spans="1:22" ht="15.75" x14ac:dyDescent="0.25">
      <c r="A23" s="11" t="s">
        <v>27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>
        <v>-24677.200000000001</v>
      </c>
      <c r="N23" s="14"/>
      <c r="O23" s="16">
        <v>140</v>
      </c>
      <c r="P23" s="14"/>
      <c r="Q23" s="16">
        <v>-13713.3</v>
      </c>
      <c r="R23" s="14"/>
      <c r="S23" s="19">
        <v>0</v>
      </c>
      <c r="T23" s="19"/>
      <c r="U23" s="19">
        <v>0</v>
      </c>
      <c r="V23" s="14"/>
    </row>
    <row r="24" spans="1:22" ht="15.75" x14ac:dyDescent="0.25">
      <c r="A24" s="56" t="s">
        <v>28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6" t="s">
        <v>2</v>
      </c>
      <c r="N24" s="57"/>
      <c r="O24" s="56" t="s">
        <v>2</v>
      </c>
      <c r="P24" s="57"/>
      <c r="Q24" s="56" t="s">
        <v>2</v>
      </c>
      <c r="R24" s="57"/>
      <c r="S24" s="56" t="s">
        <v>2</v>
      </c>
      <c r="T24" s="56"/>
      <c r="U24" s="56" t="s">
        <v>2</v>
      </c>
      <c r="V24" s="57"/>
    </row>
    <row r="25" spans="1:22" ht="15.75" x14ac:dyDescent="0.25">
      <c r="A25" s="11" t="s">
        <v>29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>
        <f>SUM(M17,M23)</f>
        <v>-121209.9</v>
      </c>
      <c r="N25" s="14"/>
      <c r="O25" s="16">
        <v>140</v>
      </c>
      <c r="P25" s="14"/>
      <c r="Q25" s="16">
        <f>SUM(Q17,Q23)</f>
        <v>-155905.96</v>
      </c>
      <c r="R25" s="14"/>
      <c r="S25" s="19">
        <v>147.30000000000001</v>
      </c>
      <c r="T25" s="19"/>
      <c r="U25" s="19">
        <v>-2861.02</v>
      </c>
      <c r="V25" s="14"/>
    </row>
    <row r="26" spans="1:2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"/>
      <c r="B27" s="2" t="s">
        <v>184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/>
      <c r="R27" s="1"/>
      <c r="S27" s="1"/>
      <c r="T27" s="1"/>
      <c r="U27" s="1"/>
      <c r="V27" s="1"/>
    </row>
    <row r="28" spans="1:22" ht="15.75" x14ac:dyDescent="0.25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1"/>
      <c r="R28" s="1"/>
      <c r="S28" s="1"/>
      <c r="T28" s="1"/>
      <c r="U28" s="1"/>
      <c r="V28" s="1"/>
    </row>
    <row r="29" spans="1:22" ht="15.75" x14ac:dyDescent="0.25">
      <c r="A29" s="6" t="s">
        <v>186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</row>
    <row r="30" spans="1:22" ht="15.75" x14ac:dyDescent="0.25">
      <c r="A30" s="6" t="s">
        <v>185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</row>
    <row r="31" spans="1:2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0" t="s">
        <v>30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2"/>
    </row>
    <row r="34" spans="1:22" ht="15.75" x14ac:dyDescent="0.25">
      <c r="A34" s="13" t="s">
        <v>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5"/>
    </row>
    <row r="35" spans="1:22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55" t="s">
        <v>3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5" t="s">
        <v>4</v>
      </c>
      <c r="N36" s="51"/>
      <c r="O36" s="55" t="s">
        <v>5</v>
      </c>
      <c r="P36" s="51"/>
      <c r="Q36" s="55" t="s">
        <v>6</v>
      </c>
      <c r="R36" s="51"/>
      <c r="S36" s="55" t="s">
        <v>7</v>
      </c>
      <c r="T36" s="51"/>
      <c r="U36" s="55" t="s">
        <v>8</v>
      </c>
      <c r="V36" s="51"/>
    </row>
    <row r="37" spans="1:22" ht="15.75" x14ac:dyDescent="0.25">
      <c r="A37" s="56" t="s">
        <v>9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 t="s">
        <v>10</v>
      </c>
      <c r="N37" s="57"/>
      <c r="O37" s="58" t="s">
        <v>11</v>
      </c>
      <c r="P37" s="57"/>
      <c r="Q37" s="58" t="s">
        <v>12</v>
      </c>
      <c r="R37" s="57"/>
      <c r="S37" s="58" t="s">
        <v>13</v>
      </c>
      <c r="T37" s="57"/>
      <c r="U37" s="58" t="s">
        <v>14</v>
      </c>
      <c r="V37" s="57"/>
    </row>
    <row r="38" spans="1:22" ht="15.75" x14ac:dyDescent="0.25">
      <c r="A38" s="11" t="s">
        <v>15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6">
        <v>452713.42</v>
      </c>
      <c r="N38" s="14"/>
      <c r="O38" s="16">
        <v>998790</v>
      </c>
      <c r="P38" s="14"/>
      <c r="Q38" s="16">
        <v>433890.25</v>
      </c>
      <c r="R38" s="14"/>
      <c r="S38" s="19">
        <v>95.84</v>
      </c>
      <c r="T38" s="14"/>
      <c r="U38" s="19">
        <v>43.34</v>
      </c>
      <c r="V38" s="14"/>
    </row>
    <row r="39" spans="1:22" ht="15.75" x14ac:dyDescent="0.25">
      <c r="A39" s="14" t="s">
        <v>31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20">
        <v>206002</v>
      </c>
      <c r="N39" s="14"/>
      <c r="O39" s="20" t="s">
        <v>2</v>
      </c>
      <c r="P39" s="14"/>
      <c r="Q39" s="20">
        <v>208850</v>
      </c>
      <c r="R39" s="14"/>
      <c r="S39" s="21">
        <v>101.38</v>
      </c>
      <c r="T39" s="14"/>
      <c r="U39" s="21" t="s">
        <v>2</v>
      </c>
      <c r="V39" s="14"/>
    </row>
    <row r="40" spans="1:22" ht="15.75" x14ac:dyDescent="0.25">
      <c r="A40" s="14" t="s">
        <v>32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20">
        <v>206002</v>
      </c>
      <c r="N40" s="14"/>
      <c r="O40" s="20" t="s">
        <v>2</v>
      </c>
      <c r="P40" s="14"/>
      <c r="Q40" s="20">
        <v>208850</v>
      </c>
      <c r="R40" s="14"/>
      <c r="S40" s="21">
        <v>101.38</v>
      </c>
      <c r="T40" s="14"/>
      <c r="U40" s="21" t="s">
        <v>2</v>
      </c>
      <c r="V40" s="14"/>
    </row>
    <row r="41" spans="1:22" ht="15.75" x14ac:dyDescent="0.25">
      <c r="A41" s="14" t="s">
        <v>33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20">
        <v>206002</v>
      </c>
      <c r="N41" s="14"/>
      <c r="O41" s="20" t="s">
        <v>2</v>
      </c>
      <c r="P41" s="14"/>
      <c r="Q41" s="20">
        <v>208850</v>
      </c>
      <c r="R41" s="14"/>
      <c r="S41" s="21">
        <v>101.38</v>
      </c>
      <c r="T41" s="14"/>
      <c r="U41" s="21" t="s">
        <v>2</v>
      </c>
      <c r="V41" s="14"/>
    </row>
    <row r="42" spans="1:22" ht="15.75" x14ac:dyDescent="0.25">
      <c r="A42" s="14" t="s">
        <v>34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20">
        <v>22794.5</v>
      </c>
      <c r="N42" s="14"/>
      <c r="O42" s="20" t="s">
        <v>2</v>
      </c>
      <c r="P42" s="14"/>
      <c r="Q42" s="20">
        <v>26560</v>
      </c>
      <c r="R42" s="14"/>
      <c r="S42" s="21">
        <v>116.52</v>
      </c>
      <c r="T42" s="14"/>
      <c r="U42" s="21" t="s">
        <v>2</v>
      </c>
      <c r="V42" s="14"/>
    </row>
    <row r="43" spans="1:22" ht="15.75" x14ac:dyDescent="0.25">
      <c r="A43" s="14" t="s">
        <v>35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20">
        <v>22794.5</v>
      </c>
      <c r="N43" s="14"/>
      <c r="O43" s="20" t="s">
        <v>2</v>
      </c>
      <c r="P43" s="14"/>
      <c r="Q43" s="20">
        <v>26560</v>
      </c>
      <c r="R43" s="14"/>
      <c r="S43" s="21">
        <v>116.52</v>
      </c>
      <c r="T43" s="14"/>
      <c r="U43" s="21" t="s">
        <v>2</v>
      </c>
      <c r="V43" s="14"/>
    </row>
    <row r="44" spans="1:22" ht="15.75" x14ac:dyDescent="0.25">
      <c r="A44" s="14" t="s">
        <v>36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20">
        <v>22794.5</v>
      </c>
      <c r="N44" s="14"/>
      <c r="O44" s="20" t="s">
        <v>2</v>
      </c>
      <c r="P44" s="14"/>
      <c r="Q44" s="20">
        <v>26560</v>
      </c>
      <c r="R44" s="14"/>
      <c r="S44" s="21">
        <v>116.52</v>
      </c>
      <c r="T44" s="14"/>
      <c r="U44" s="21" t="s">
        <v>2</v>
      </c>
      <c r="V44" s="14"/>
    </row>
    <row r="45" spans="1:22" ht="15.75" x14ac:dyDescent="0.25">
      <c r="A45" s="14" t="s">
        <v>37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20">
        <v>22448.12</v>
      </c>
      <c r="N45" s="14"/>
      <c r="O45" s="20" t="s">
        <v>2</v>
      </c>
      <c r="P45" s="14"/>
      <c r="Q45" s="20">
        <v>26257</v>
      </c>
      <c r="R45" s="14"/>
      <c r="S45" s="21">
        <v>116.97</v>
      </c>
      <c r="T45" s="14"/>
      <c r="U45" s="21" t="s">
        <v>2</v>
      </c>
      <c r="V45" s="14"/>
    </row>
    <row r="46" spans="1:22" ht="15.75" x14ac:dyDescent="0.25">
      <c r="A46" s="14" t="s">
        <v>38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20">
        <v>20553.04</v>
      </c>
      <c r="N46" s="14"/>
      <c r="O46" s="20" t="s">
        <v>2</v>
      </c>
      <c r="P46" s="14"/>
      <c r="Q46" s="20">
        <v>25457</v>
      </c>
      <c r="R46" s="14"/>
      <c r="S46" s="21">
        <v>123.86</v>
      </c>
      <c r="T46" s="14"/>
      <c r="U46" s="21" t="s">
        <v>2</v>
      </c>
      <c r="V46" s="14"/>
    </row>
    <row r="47" spans="1:22" ht="15.75" x14ac:dyDescent="0.25">
      <c r="A47" s="14" t="s">
        <v>39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20">
        <v>20553.04</v>
      </c>
      <c r="N47" s="14"/>
      <c r="O47" s="20" t="s">
        <v>2</v>
      </c>
      <c r="P47" s="14"/>
      <c r="Q47" s="20">
        <v>25457</v>
      </c>
      <c r="R47" s="14"/>
      <c r="S47" s="21">
        <v>123.86</v>
      </c>
      <c r="T47" s="14"/>
      <c r="U47" s="21" t="s">
        <v>2</v>
      </c>
      <c r="V47" s="14"/>
    </row>
    <row r="48" spans="1:22" ht="15.75" x14ac:dyDescent="0.25">
      <c r="A48" s="14" t="s">
        <v>40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20">
        <v>1895.08</v>
      </c>
      <c r="N48" s="14"/>
      <c r="O48" s="20" t="s">
        <v>2</v>
      </c>
      <c r="P48" s="14"/>
      <c r="Q48" s="20">
        <v>800</v>
      </c>
      <c r="R48" s="14"/>
      <c r="S48" s="21">
        <v>42.21</v>
      </c>
      <c r="T48" s="14"/>
      <c r="U48" s="21" t="s">
        <v>2</v>
      </c>
      <c r="V48" s="14"/>
    </row>
    <row r="49" spans="1:22" ht="15.75" x14ac:dyDescent="0.25">
      <c r="A49" s="14" t="s">
        <v>41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20">
        <v>1895.08</v>
      </c>
      <c r="N49" s="14"/>
      <c r="O49" s="20" t="s">
        <v>2</v>
      </c>
      <c r="P49" s="14"/>
      <c r="Q49" s="20">
        <v>800</v>
      </c>
      <c r="R49" s="14"/>
      <c r="S49" s="21">
        <v>42.21</v>
      </c>
      <c r="T49" s="14"/>
      <c r="U49" s="21" t="s">
        <v>2</v>
      </c>
      <c r="V49" s="14"/>
    </row>
    <row r="50" spans="1:22" ht="15.75" x14ac:dyDescent="0.25">
      <c r="A50" s="14" t="s">
        <v>42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20">
        <v>201468.79999999999</v>
      </c>
      <c r="N50" s="14"/>
      <c r="O50" s="20" t="s">
        <v>2</v>
      </c>
      <c r="P50" s="14"/>
      <c r="Q50" s="20">
        <v>172223.25</v>
      </c>
      <c r="R50" s="14"/>
      <c r="S50" s="21">
        <v>85.48</v>
      </c>
      <c r="T50" s="14"/>
      <c r="U50" s="21" t="s">
        <v>2</v>
      </c>
      <c r="V50" s="14"/>
    </row>
    <row r="51" spans="1:22" ht="15.75" x14ac:dyDescent="0.25">
      <c r="A51" s="14" t="s">
        <v>43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20">
        <v>201468.79999999999</v>
      </c>
      <c r="N51" s="14"/>
      <c r="O51" s="20" t="s">
        <v>2</v>
      </c>
      <c r="P51" s="14"/>
      <c r="Q51" s="20">
        <v>172223.25</v>
      </c>
      <c r="R51" s="14"/>
      <c r="S51" s="21">
        <v>85.48</v>
      </c>
      <c r="T51" s="14"/>
      <c r="U51" s="21" t="s">
        <v>2</v>
      </c>
      <c r="V51" s="14"/>
    </row>
    <row r="52" spans="1:22" ht="15.75" x14ac:dyDescent="0.25">
      <c r="A52" s="14" t="s">
        <v>44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20">
        <v>201468.79999999999</v>
      </c>
      <c r="N52" s="14"/>
      <c r="O52" s="20" t="s">
        <v>2</v>
      </c>
      <c r="P52" s="14"/>
      <c r="Q52" s="20">
        <v>172223.25</v>
      </c>
      <c r="R52" s="14"/>
      <c r="S52" s="21">
        <v>85.48</v>
      </c>
      <c r="T52" s="14"/>
      <c r="U52" s="21" t="s">
        <v>2</v>
      </c>
      <c r="V52" s="14"/>
    </row>
    <row r="53" spans="1:22" ht="15.75" x14ac:dyDescent="0.25">
      <c r="A53" s="11" t="s">
        <v>18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6">
        <v>542371.12</v>
      </c>
      <c r="N53" s="14"/>
      <c r="O53" s="16">
        <v>961190</v>
      </c>
      <c r="P53" s="14"/>
      <c r="Q53" s="16">
        <v>571884.22</v>
      </c>
      <c r="R53" s="14"/>
      <c r="S53" s="19">
        <v>105.44</v>
      </c>
      <c r="T53" s="14"/>
      <c r="U53" s="19">
        <v>59.5</v>
      </c>
      <c r="V53" s="14"/>
    </row>
    <row r="54" spans="1:22" ht="15.75" x14ac:dyDescent="0.25">
      <c r="A54" s="14" t="s">
        <v>45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20">
        <v>345696.55</v>
      </c>
      <c r="N54" s="14"/>
      <c r="O54" s="20" t="s">
        <v>2</v>
      </c>
      <c r="P54" s="14"/>
      <c r="Q54" s="20">
        <v>365663.81</v>
      </c>
      <c r="R54" s="14"/>
      <c r="S54" s="21">
        <v>105.78</v>
      </c>
      <c r="T54" s="14"/>
      <c r="U54" s="21"/>
      <c r="V54" s="14"/>
    </row>
    <row r="55" spans="1:22" ht="15.75" x14ac:dyDescent="0.25">
      <c r="A55" s="14" t="s">
        <v>46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20">
        <v>270353.59999999998</v>
      </c>
      <c r="N55" s="14"/>
      <c r="O55" s="20" t="s">
        <v>2</v>
      </c>
      <c r="P55" s="14"/>
      <c r="Q55" s="20">
        <v>285415.88</v>
      </c>
      <c r="R55" s="14"/>
      <c r="S55" s="21">
        <v>105.57</v>
      </c>
      <c r="T55" s="14"/>
      <c r="U55" s="21" t="s">
        <v>2</v>
      </c>
      <c r="V55" s="14"/>
    </row>
    <row r="56" spans="1:22" ht="15.75" x14ac:dyDescent="0.25">
      <c r="A56" s="14" t="s">
        <v>47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20">
        <v>270353.59999999998</v>
      </c>
      <c r="N56" s="14"/>
      <c r="O56" s="20" t="s">
        <v>2</v>
      </c>
      <c r="P56" s="14"/>
      <c r="Q56" s="20">
        <v>285415.88</v>
      </c>
      <c r="R56" s="14"/>
      <c r="S56" s="21">
        <v>105.57</v>
      </c>
      <c r="T56" s="14"/>
      <c r="U56" s="21" t="s">
        <v>2</v>
      </c>
      <c r="V56" s="14"/>
    </row>
    <row r="57" spans="1:22" ht="15.75" x14ac:dyDescent="0.25">
      <c r="A57" s="14" t="s">
        <v>48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20">
        <v>33460</v>
      </c>
      <c r="N57" s="14"/>
      <c r="O57" s="20" t="s">
        <v>2</v>
      </c>
      <c r="P57" s="14"/>
      <c r="Q57" s="20">
        <v>36020</v>
      </c>
      <c r="R57" s="14"/>
      <c r="S57" s="21">
        <v>107.65</v>
      </c>
      <c r="T57" s="14"/>
      <c r="U57" s="21" t="s">
        <v>2</v>
      </c>
      <c r="V57" s="14"/>
    </row>
    <row r="58" spans="1:22" ht="15.75" x14ac:dyDescent="0.25">
      <c r="A58" s="14" t="s">
        <v>49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20">
        <v>33460</v>
      </c>
      <c r="N58" s="14"/>
      <c r="O58" s="20" t="s">
        <v>2</v>
      </c>
      <c r="P58" s="14"/>
      <c r="Q58" s="20">
        <v>36020</v>
      </c>
      <c r="R58" s="14"/>
      <c r="S58" s="21">
        <v>107.65</v>
      </c>
      <c r="T58" s="14"/>
      <c r="U58" s="21" t="s">
        <v>2</v>
      </c>
      <c r="V58" s="14"/>
    </row>
    <row r="59" spans="1:22" ht="15.75" x14ac:dyDescent="0.25">
      <c r="A59" s="14" t="s">
        <v>50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20">
        <v>41882.949999999997</v>
      </c>
      <c r="N59" s="14"/>
      <c r="O59" s="20" t="s">
        <v>2</v>
      </c>
      <c r="P59" s="14"/>
      <c r="Q59" s="20">
        <v>44227.93</v>
      </c>
      <c r="R59" s="14"/>
      <c r="S59" s="21">
        <v>105.6</v>
      </c>
      <c r="T59" s="14"/>
      <c r="U59" s="21" t="s">
        <v>2</v>
      </c>
      <c r="V59" s="14"/>
    </row>
    <row r="60" spans="1:22" ht="15.75" x14ac:dyDescent="0.25">
      <c r="A60" s="14" t="s">
        <v>51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20">
        <v>41882.949999999997</v>
      </c>
      <c r="N60" s="14"/>
      <c r="O60" s="20" t="s">
        <v>2</v>
      </c>
      <c r="P60" s="14"/>
      <c r="Q60" s="20">
        <v>44227.93</v>
      </c>
      <c r="R60" s="14"/>
      <c r="S60" s="21">
        <v>105.6</v>
      </c>
      <c r="T60" s="14"/>
      <c r="U60" s="21" t="s">
        <v>2</v>
      </c>
      <c r="V60" s="14"/>
    </row>
    <row r="61" spans="1:22" ht="15.75" x14ac:dyDescent="0.25">
      <c r="A61" s="14" t="s">
        <v>52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20">
        <v>196674.57</v>
      </c>
      <c r="N61" s="14"/>
      <c r="O61" s="20" t="s">
        <v>2</v>
      </c>
      <c r="P61" s="14"/>
      <c r="Q61" s="20">
        <v>206220.41</v>
      </c>
      <c r="R61" s="14"/>
      <c r="S61" s="21">
        <v>104.85</v>
      </c>
      <c r="T61" s="14"/>
      <c r="U61" s="21"/>
      <c r="V61" s="14"/>
    </row>
    <row r="62" spans="1:22" ht="15.75" x14ac:dyDescent="0.25">
      <c r="A62" s="14" t="s">
        <v>53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20">
        <v>38548.61</v>
      </c>
      <c r="N62" s="14"/>
      <c r="O62" s="20" t="s">
        <v>2</v>
      </c>
      <c r="P62" s="14"/>
      <c r="Q62" s="20">
        <v>16071.79</v>
      </c>
      <c r="R62" s="14"/>
      <c r="S62" s="21">
        <v>41.69</v>
      </c>
      <c r="T62" s="14"/>
      <c r="U62" s="21" t="s">
        <v>2</v>
      </c>
      <c r="V62" s="14"/>
    </row>
    <row r="63" spans="1:22" ht="15.75" x14ac:dyDescent="0.25">
      <c r="A63" s="14" t="s">
        <v>54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20">
        <v>29264.6</v>
      </c>
      <c r="N63" s="14"/>
      <c r="O63" s="20" t="s">
        <v>2</v>
      </c>
      <c r="P63" s="14"/>
      <c r="Q63" s="20">
        <v>6612.61</v>
      </c>
      <c r="R63" s="14"/>
      <c r="S63" s="21">
        <v>22.6</v>
      </c>
      <c r="T63" s="14"/>
      <c r="U63" s="21" t="s">
        <v>2</v>
      </c>
      <c r="V63" s="14"/>
    </row>
    <row r="64" spans="1:22" ht="15.75" x14ac:dyDescent="0.25">
      <c r="A64" s="14" t="s">
        <v>55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20">
        <v>9284.01</v>
      </c>
      <c r="N64" s="14"/>
      <c r="O64" s="20" t="s">
        <v>2</v>
      </c>
      <c r="P64" s="14"/>
      <c r="Q64" s="20">
        <v>9459.18</v>
      </c>
      <c r="R64" s="14"/>
      <c r="S64" s="21">
        <v>101.89</v>
      </c>
      <c r="T64" s="14"/>
      <c r="U64" s="21" t="s">
        <v>2</v>
      </c>
      <c r="V64" s="14"/>
    </row>
    <row r="65" spans="1:22" ht="15.75" x14ac:dyDescent="0.25">
      <c r="A65" s="14" t="s">
        <v>56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20">
        <v>20693.18</v>
      </c>
      <c r="N65" s="14"/>
      <c r="O65" s="20" t="s">
        <v>2</v>
      </c>
      <c r="P65" s="14"/>
      <c r="Q65" s="20">
        <v>29735.25</v>
      </c>
      <c r="R65" s="14"/>
      <c r="S65" s="21">
        <v>143.69999999999999</v>
      </c>
      <c r="T65" s="14"/>
      <c r="U65" s="21" t="s">
        <v>2</v>
      </c>
      <c r="V65" s="14"/>
    </row>
    <row r="66" spans="1:22" ht="15.75" x14ac:dyDescent="0.25">
      <c r="A66" s="14" t="s">
        <v>57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20">
        <v>1744.97</v>
      </c>
      <c r="N66" s="14"/>
      <c r="O66" s="20" t="s">
        <v>2</v>
      </c>
      <c r="P66" s="14"/>
      <c r="Q66" s="20">
        <v>1294.1099999999999</v>
      </c>
      <c r="R66" s="14"/>
      <c r="S66" s="21">
        <v>74.16</v>
      </c>
      <c r="T66" s="14"/>
      <c r="U66" s="21" t="s">
        <v>2</v>
      </c>
      <c r="V66" s="14"/>
    </row>
    <row r="67" spans="1:22" ht="15.75" x14ac:dyDescent="0.25">
      <c r="A67" s="14" t="s">
        <v>58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20">
        <v>6230.47</v>
      </c>
      <c r="N67" s="14"/>
      <c r="O67" s="20" t="s">
        <v>2</v>
      </c>
      <c r="P67" s="14"/>
      <c r="Q67" s="20">
        <v>15888.46</v>
      </c>
      <c r="R67" s="14"/>
      <c r="S67" s="21">
        <v>255.01</v>
      </c>
      <c r="T67" s="14"/>
      <c r="U67" s="21" t="s">
        <v>2</v>
      </c>
      <c r="V67" s="14"/>
    </row>
    <row r="68" spans="1:22" ht="15.75" x14ac:dyDescent="0.25">
      <c r="A68" s="14" t="s">
        <v>59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20">
        <v>9149.32</v>
      </c>
      <c r="N68" s="14"/>
      <c r="O68" s="20" t="s">
        <v>2</v>
      </c>
      <c r="P68" s="14"/>
      <c r="Q68" s="20">
        <v>10609.9</v>
      </c>
      <c r="R68" s="14"/>
      <c r="S68" s="21">
        <v>115.96</v>
      </c>
      <c r="T68" s="14"/>
      <c r="U68" s="21" t="s">
        <v>2</v>
      </c>
      <c r="V68" s="14"/>
    </row>
    <row r="69" spans="1:22" ht="15.75" x14ac:dyDescent="0.25">
      <c r="A69" s="14" t="s">
        <v>60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20">
        <v>3094.79</v>
      </c>
      <c r="N69" s="14"/>
      <c r="O69" s="20" t="s">
        <v>2</v>
      </c>
      <c r="P69" s="14"/>
      <c r="Q69" s="20">
        <v>841.82</v>
      </c>
      <c r="R69" s="14"/>
      <c r="S69" s="21">
        <v>27.2</v>
      </c>
      <c r="T69" s="14"/>
      <c r="U69" s="21" t="s">
        <v>2</v>
      </c>
      <c r="V69" s="14"/>
    </row>
    <row r="70" spans="1:22" ht="15.75" x14ac:dyDescent="0.25">
      <c r="A70" s="14" t="s">
        <v>61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20">
        <v>473.63</v>
      </c>
      <c r="N70" s="14"/>
      <c r="O70" s="20" t="s">
        <v>2</v>
      </c>
      <c r="P70" s="14"/>
      <c r="Q70" s="20">
        <v>1100.96</v>
      </c>
      <c r="R70" s="14"/>
      <c r="S70" s="21">
        <v>232.45</v>
      </c>
      <c r="T70" s="14"/>
      <c r="U70" s="21" t="s">
        <v>2</v>
      </c>
      <c r="V70" s="14"/>
    </row>
    <row r="71" spans="1:22" ht="15.75" x14ac:dyDescent="0.25">
      <c r="A71" s="14" t="s">
        <v>62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20">
        <v>128244.8</v>
      </c>
      <c r="N71" s="14"/>
      <c r="O71" s="20" t="s">
        <v>2</v>
      </c>
      <c r="P71" s="14"/>
      <c r="Q71" s="20">
        <v>149905.24</v>
      </c>
      <c r="R71" s="14"/>
      <c r="S71" s="21">
        <v>116.89</v>
      </c>
      <c r="T71" s="14"/>
      <c r="U71" s="21" t="s">
        <v>2</v>
      </c>
      <c r="V71" s="14"/>
    </row>
    <row r="72" spans="1:22" ht="15.75" x14ac:dyDescent="0.25">
      <c r="A72" s="14" t="s">
        <v>63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20">
        <v>3373.14</v>
      </c>
      <c r="N72" s="14"/>
      <c r="O72" s="20" t="s">
        <v>2</v>
      </c>
      <c r="P72" s="14"/>
      <c r="Q72" s="20">
        <v>3599.64</v>
      </c>
      <c r="R72" s="14"/>
      <c r="S72" s="21">
        <v>106.71</v>
      </c>
      <c r="T72" s="14"/>
      <c r="U72" s="21" t="s">
        <v>2</v>
      </c>
      <c r="V72" s="14"/>
    </row>
    <row r="73" spans="1:22" ht="15.75" x14ac:dyDescent="0.25">
      <c r="A73" s="14" t="s">
        <v>64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20">
        <v>1165.6099999999999</v>
      </c>
      <c r="N73" s="14"/>
      <c r="O73" s="20" t="s">
        <v>2</v>
      </c>
      <c r="P73" s="14"/>
      <c r="Q73" s="20">
        <v>608.95000000000005</v>
      </c>
      <c r="R73" s="14"/>
      <c r="S73" s="21">
        <v>52.24</v>
      </c>
      <c r="T73" s="14"/>
      <c r="U73" s="21" t="s">
        <v>2</v>
      </c>
      <c r="V73" s="14"/>
    </row>
    <row r="74" spans="1:22" ht="15.75" x14ac:dyDescent="0.25">
      <c r="A74" s="14" t="s">
        <v>65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20">
        <v>2252.88</v>
      </c>
      <c r="N74" s="14"/>
      <c r="O74" s="20" t="s">
        <v>2</v>
      </c>
      <c r="P74" s="14"/>
      <c r="Q74" s="20">
        <v>2725.93</v>
      </c>
      <c r="R74" s="14"/>
      <c r="S74" s="21">
        <v>121</v>
      </c>
      <c r="T74" s="14"/>
      <c r="U74" s="21" t="s">
        <v>2</v>
      </c>
      <c r="V74" s="14"/>
    </row>
    <row r="75" spans="1:22" ht="15.75" x14ac:dyDescent="0.25">
      <c r="A75" s="14" t="s">
        <v>66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20">
        <v>456.85</v>
      </c>
      <c r="N75" s="14"/>
      <c r="O75" s="20" t="s">
        <v>2</v>
      </c>
      <c r="P75" s="14"/>
      <c r="Q75" s="20">
        <v>552.29</v>
      </c>
      <c r="R75" s="14"/>
      <c r="S75" s="21">
        <v>120.89</v>
      </c>
      <c r="T75" s="14"/>
      <c r="U75" s="21" t="s">
        <v>2</v>
      </c>
      <c r="V75" s="14"/>
    </row>
    <row r="76" spans="1:22" ht="15.75" x14ac:dyDescent="0.25">
      <c r="A76" s="14" t="s">
        <v>67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20">
        <v>34050.559999999998</v>
      </c>
      <c r="N76" s="14"/>
      <c r="O76" s="20" t="s">
        <v>2</v>
      </c>
      <c r="P76" s="14"/>
      <c r="Q76" s="20">
        <v>34515.339999999997</v>
      </c>
      <c r="R76" s="14"/>
      <c r="S76" s="21">
        <v>101.36</v>
      </c>
      <c r="T76" s="14"/>
      <c r="U76" s="21" t="s">
        <v>2</v>
      </c>
      <c r="V76" s="14"/>
    </row>
    <row r="77" spans="1:22" ht="15.75" x14ac:dyDescent="0.25">
      <c r="A77" s="14" t="s">
        <v>68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20">
        <v>73742.850000000006</v>
      </c>
      <c r="N77" s="14"/>
      <c r="O77" s="20" t="s">
        <v>2</v>
      </c>
      <c r="P77" s="14"/>
      <c r="Q77" s="20">
        <v>95905.03</v>
      </c>
      <c r="R77" s="14"/>
      <c r="S77" s="21">
        <v>130.05000000000001</v>
      </c>
      <c r="T77" s="14"/>
      <c r="U77" s="21" t="s">
        <v>2</v>
      </c>
      <c r="V77" s="14"/>
    </row>
    <row r="78" spans="1:22" ht="15.75" x14ac:dyDescent="0.25">
      <c r="A78" s="14" t="s">
        <v>69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20">
        <v>1236.6099999999999</v>
      </c>
      <c r="N78" s="14"/>
      <c r="O78" s="20" t="s">
        <v>2</v>
      </c>
      <c r="P78" s="14"/>
      <c r="Q78" s="20">
        <v>2110.2399999999998</v>
      </c>
      <c r="R78" s="14"/>
      <c r="S78" s="21">
        <v>170.65</v>
      </c>
      <c r="T78" s="14"/>
      <c r="U78" s="21" t="s">
        <v>2</v>
      </c>
      <c r="V78" s="14"/>
    </row>
    <row r="79" spans="1:22" ht="15.75" x14ac:dyDescent="0.25">
      <c r="A79" s="14" t="s">
        <v>70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20">
        <v>11966.3</v>
      </c>
      <c r="N79" s="14"/>
      <c r="O79" s="20" t="s">
        <v>2</v>
      </c>
      <c r="P79" s="14"/>
      <c r="Q79" s="20">
        <v>9887.82</v>
      </c>
      <c r="R79" s="14"/>
      <c r="S79" s="21">
        <v>82.63</v>
      </c>
      <c r="T79" s="14"/>
      <c r="U79" s="21" t="s">
        <v>2</v>
      </c>
      <c r="V79" s="14"/>
    </row>
    <row r="80" spans="1:22" ht="15.75" x14ac:dyDescent="0.25">
      <c r="A80" s="14" t="s">
        <v>71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20">
        <v>9187.98</v>
      </c>
      <c r="N80" s="14"/>
      <c r="O80" s="20" t="s">
        <v>2</v>
      </c>
      <c r="P80" s="14"/>
      <c r="Q80" s="20">
        <v>10508.13</v>
      </c>
      <c r="R80" s="14"/>
      <c r="S80" s="21">
        <v>114.37</v>
      </c>
      <c r="T80" s="14"/>
      <c r="U80" s="21" t="s">
        <v>2</v>
      </c>
      <c r="V80" s="14"/>
    </row>
    <row r="81" spans="1:22" ht="15.75" x14ac:dyDescent="0.25">
      <c r="A81" s="14" t="s">
        <v>72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20">
        <v>862.38</v>
      </c>
      <c r="N81" s="14"/>
      <c r="O81" s="20" t="s">
        <v>2</v>
      </c>
      <c r="P81" s="14"/>
      <c r="Q81" s="20">
        <v>1923.97</v>
      </c>
      <c r="R81" s="14"/>
      <c r="S81" s="21">
        <v>223.1</v>
      </c>
      <c r="T81" s="14"/>
      <c r="U81" s="21" t="s">
        <v>2</v>
      </c>
      <c r="V81" s="14"/>
    </row>
    <row r="82" spans="1:22" ht="15.75" x14ac:dyDescent="0.25">
      <c r="A82" s="14" t="s">
        <v>73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20">
        <v>4921.45</v>
      </c>
      <c r="N82" s="14"/>
      <c r="O82" s="20" t="s">
        <v>2</v>
      </c>
      <c r="P82" s="14"/>
      <c r="Q82" s="20">
        <v>4100.4399999999996</v>
      </c>
      <c r="R82" s="14"/>
      <c r="S82" s="21">
        <v>83.32</v>
      </c>
      <c r="T82" s="14"/>
      <c r="U82" s="21" t="s">
        <v>2</v>
      </c>
      <c r="V82" s="14"/>
    </row>
    <row r="83" spans="1:22" ht="15.75" x14ac:dyDescent="0.25">
      <c r="A83" s="14" t="s">
        <v>74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20">
        <v>419.42</v>
      </c>
      <c r="N83" s="14"/>
      <c r="O83" s="20" t="s">
        <v>2</v>
      </c>
      <c r="P83" s="14"/>
      <c r="Q83" s="20">
        <v>419.42</v>
      </c>
      <c r="R83" s="14"/>
      <c r="S83" s="21">
        <v>100</v>
      </c>
      <c r="T83" s="14"/>
      <c r="U83" s="21" t="s">
        <v>2</v>
      </c>
      <c r="V83" s="14"/>
    </row>
    <row r="84" spans="1:22" ht="15.75" x14ac:dyDescent="0.25">
      <c r="A84" s="14" t="s">
        <v>75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20">
        <v>191.16</v>
      </c>
      <c r="N84" s="14"/>
      <c r="O84" s="20" t="s">
        <v>2</v>
      </c>
      <c r="P84" s="14"/>
      <c r="Q84" s="20">
        <v>191.16</v>
      </c>
      <c r="R84" s="14"/>
      <c r="S84" s="21">
        <v>100</v>
      </c>
      <c r="T84" s="14"/>
      <c r="U84" s="21" t="s">
        <v>2</v>
      </c>
      <c r="V84" s="14"/>
    </row>
    <row r="85" spans="1:22" ht="15.75" x14ac:dyDescent="0.25">
      <c r="A85" s="14" t="s">
        <v>76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20">
        <v>2793.57</v>
      </c>
      <c r="N85" s="14"/>
      <c r="O85" s="20" t="s">
        <v>2</v>
      </c>
      <c r="P85" s="14"/>
      <c r="Q85" s="20">
        <v>3873.14</v>
      </c>
      <c r="R85" s="14"/>
      <c r="S85" s="21">
        <v>138.63999999999999</v>
      </c>
      <c r="T85" s="14"/>
      <c r="U85" s="21" t="s">
        <v>2</v>
      </c>
      <c r="V85" s="14"/>
    </row>
    <row r="86" spans="1:22" ht="15.75" x14ac:dyDescent="0.25">
      <c r="A86" s="11" t="s">
        <v>19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6">
        <v>6875</v>
      </c>
      <c r="N86" s="14"/>
      <c r="O86" s="16">
        <v>37600</v>
      </c>
      <c r="P86" s="14"/>
      <c r="Q86" s="16">
        <v>4198.6899999999996</v>
      </c>
      <c r="R86" s="14"/>
      <c r="S86" s="19">
        <v>61.07</v>
      </c>
      <c r="T86" s="14"/>
      <c r="U86" s="19">
        <v>11.17</v>
      </c>
      <c r="V86" s="14"/>
    </row>
    <row r="87" spans="1:22" ht="15.75" x14ac:dyDescent="0.25">
      <c r="A87" s="14" t="s">
        <v>77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20">
        <v>6875</v>
      </c>
      <c r="N87" s="14"/>
      <c r="O87" s="20" t="s">
        <v>2</v>
      </c>
      <c r="P87" s="14"/>
      <c r="Q87" s="20">
        <v>4198.6899999999996</v>
      </c>
      <c r="R87" s="14"/>
      <c r="S87" s="21">
        <v>61.07</v>
      </c>
      <c r="T87" s="14"/>
      <c r="U87" s="21" t="s">
        <v>2</v>
      </c>
      <c r="V87" s="14"/>
    </row>
    <row r="88" spans="1:22" ht="15.75" x14ac:dyDescent="0.25">
      <c r="A88" s="14" t="s">
        <v>78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20">
        <v>6875</v>
      </c>
      <c r="N88" s="14"/>
      <c r="O88" s="20" t="s">
        <v>2</v>
      </c>
      <c r="P88" s="14"/>
      <c r="Q88" s="20">
        <v>4198.6899999999996</v>
      </c>
      <c r="R88" s="14"/>
      <c r="S88" s="21">
        <v>61.07</v>
      </c>
      <c r="T88" s="14"/>
      <c r="U88" s="21" t="s">
        <v>2</v>
      </c>
      <c r="V88" s="14"/>
    </row>
    <row r="89" spans="1:22" ht="15.75" x14ac:dyDescent="0.25">
      <c r="A89" s="14" t="s">
        <v>79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20">
        <v>6875</v>
      </c>
      <c r="N89" s="14"/>
      <c r="O89" s="20" t="s">
        <v>2</v>
      </c>
      <c r="P89" s="14"/>
      <c r="Q89" s="20">
        <v>4198.6899999999996</v>
      </c>
      <c r="R89" s="14"/>
      <c r="S89" s="21">
        <v>61.07</v>
      </c>
      <c r="T89" s="14"/>
      <c r="U89" s="21" t="s">
        <v>2</v>
      </c>
      <c r="V89" s="14"/>
    </row>
    <row r="90" spans="1:22" ht="15.75" x14ac:dyDescent="0.25">
      <c r="A90" s="11" t="s">
        <v>2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1" t="s">
        <v>2</v>
      </c>
      <c r="N90" s="14"/>
      <c r="O90" s="11" t="s">
        <v>2</v>
      </c>
      <c r="P90" s="14"/>
      <c r="Q90" s="11" t="s">
        <v>2</v>
      </c>
      <c r="R90" s="14"/>
      <c r="S90" s="11" t="s">
        <v>2</v>
      </c>
      <c r="T90" s="14"/>
      <c r="U90" s="11" t="s">
        <v>2</v>
      </c>
      <c r="V90" s="14"/>
    </row>
    <row r="91" spans="1:22" ht="15.75" x14ac:dyDescent="0.25">
      <c r="A91" s="12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2"/>
      <c r="N91" s="15"/>
      <c r="O91" s="12"/>
      <c r="P91" s="15"/>
      <c r="Q91" s="12"/>
      <c r="R91" s="15"/>
      <c r="S91" s="12"/>
      <c r="T91" s="15"/>
      <c r="U91" s="12"/>
      <c r="V91" s="15"/>
    </row>
    <row r="92" spans="1:22" ht="15.75" x14ac:dyDescent="0.25">
      <c r="A92" s="12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2"/>
      <c r="N92" s="15"/>
      <c r="O92" s="12"/>
      <c r="P92" s="15"/>
      <c r="Q92" s="12"/>
      <c r="R92" s="15"/>
      <c r="S92" s="12"/>
      <c r="T92" s="15"/>
      <c r="U92" s="12"/>
      <c r="V92" s="15"/>
    </row>
    <row r="93" spans="1:22" ht="15.75" x14ac:dyDescent="0.25">
      <c r="A93" s="12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2"/>
      <c r="N93" s="15"/>
      <c r="O93" s="12"/>
      <c r="P93" s="15"/>
      <c r="Q93" s="12"/>
      <c r="R93" s="15"/>
      <c r="S93" s="12"/>
      <c r="T93" s="15"/>
      <c r="U93" s="12"/>
      <c r="V93" s="15"/>
    </row>
    <row r="94" spans="1:22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0" t="s">
        <v>80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2"/>
    </row>
    <row r="98" spans="1:22" ht="15.75" x14ac:dyDescent="0.25">
      <c r="A98" s="13" t="s">
        <v>1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5"/>
    </row>
    <row r="99" spans="1:22" ht="15.75" x14ac:dyDescent="0.25">
      <c r="A99" s="50" t="s">
        <v>2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2"/>
    </row>
    <row r="100" spans="1:22" ht="15.75" x14ac:dyDescent="0.25">
      <c r="A100" s="53" t="s">
        <v>3</v>
      </c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3" t="s">
        <v>4</v>
      </c>
      <c r="N100" s="54"/>
      <c r="O100" s="53" t="s">
        <v>5</v>
      </c>
      <c r="P100" s="54"/>
      <c r="Q100" s="53" t="s">
        <v>6</v>
      </c>
      <c r="R100" s="54"/>
      <c r="S100" s="53" t="s">
        <v>7</v>
      </c>
      <c r="T100" s="54"/>
      <c r="U100" s="53" t="s">
        <v>8</v>
      </c>
      <c r="V100" s="54"/>
    </row>
    <row r="101" spans="1:22" ht="15.75" x14ac:dyDescent="0.25">
      <c r="A101" s="59" t="s">
        <v>81</v>
      </c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9" t="s">
        <v>10</v>
      </c>
      <c r="N101" s="57"/>
      <c r="O101" s="59" t="s">
        <v>11</v>
      </c>
      <c r="P101" s="57"/>
      <c r="Q101" s="59" t="s">
        <v>12</v>
      </c>
      <c r="R101" s="57"/>
      <c r="S101" s="59" t="s">
        <v>13</v>
      </c>
      <c r="T101" s="57"/>
      <c r="U101" s="59" t="s">
        <v>14</v>
      </c>
      <c r="V101" s="57"/>
    </row>
    <row r="102" spans="1:22" ht="15.75" x14ac:dyDescent="0.25">
      <c r="A102" s="60" t="s">
        <v>82</v>
      </c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61">
        <v>452713.42</v>
      </c>
      <c r="N102" s="62"/>
      <c r="O102" s="63">
        <f>SUM(O103,O106,O108,O111,O113)</f>
        <v>998790</v>
      </c>
      <c r="P102" s="63"/>
      <c r="Q102" s="63">
        <f>SUM(Q103,Q106,Q108,Q111)</f>
        <v>433890.25</v>
      </c>
      <c r="R102" s="63"/>
      <c r="S102" s="64">
        <f>SUM(Q102/M102)*100</f>
        <v>95.842144463046836</v>
      </c>
      <c r="T102" s="65"/>
      <c r="U102" s="110">
        <f>SUM(Q102/O102)*100</f>
        <v>43.441589323080926</v>
      </c>
      <c r="V102" s="110"/>
    </row>
    <row r="103" spans="1:22" ht="15.75" x14ac:dyDescent="0.25">
      <c r="A103" s="67" t="s">
        <v>83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9">
        <v>201468.79999999999</v>
      </c>
      <c r="N103" s="70"/>
      <c r="O103" s="71">
        <v>519250</v>
      </c>
      <c r="P103" s="71"/>
      <c r="Q103" s="71">
        <v>172223.25</v>
      </c>
      <c r="R103" s="71"/>
      <c r="S103" s="72">
        <f t="shared" ref="S103:S115" si="1">SUM(Q103/M103)*100</f>
        <v>85.483831739703618</v>
      </c>
      <c r="T103" s="103"/>
      <c r="U103" s="104">
        <f t="shared" ref="U103:U114" si="2">SUM(Q103/O103)*100</f>
        <v>33.167693789118921</v>
      </c>
      <c r="V103" s="104"/>
    </row>
    <row r="104" spans="1:22" ht="15.75" x14ac:dyDescent="0.25">
      <c r="A104" s="75" t="s">
        <v>191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7">
        <f>SUM(M103-M105)</f>
        <v>184668.79999999999</v>
      </c>
      <c r="N104" s="70"/>
      <c r="O104" s="78"/>
      <c r="P104" s="79">
        <v>494950</v>
      </c>
      <c r="Q104" s="78"/>
      <c r="R104" s="79">
        <f>SUM(Q103-R105)</f>
        <v>156023.25</v>
      </c>
      <c r="S104" s="72"/>
      <c r="T104" s="52"/>
      <c r="U104" s="104">
        <f>SUM(R104/P104)*100</f>
        <v>31.523032629558539</v>
      </c>
      <c r="V104" s="104"/>
    </row>
    <row r="105" spans="1:22" ht="15.75" x14ac:dyDescent="0.25">
      <c r="A105" s="75" t="s">
        <v>192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7">
        <v>16800</v>
      </c>
      <c r="N105" s="77"/>
      <c r="O105" s="78"/>
      <c r="P105" s="79">
        <v>24300</v>
      </c>
      <c r="Q105" s="78"/>
      <c r="R105" s="79">
        <v>16200</v>
      </c>
      <c r="S105" s="72"/>
      <c r="T105" s="52"/>
      <c r="U105" s="104">
        <f>SUM(R105/P105)*100</f>
        <v>66.666666666666657</v>
      </c>
      <c r="V105" s="104"/>
    </row>
    <row r="106" spans="1:22" ht="15.75" x14ac:dyDescent="0.25">
      <c r="A106" s="67" t="s">
        <v>84</v>
      </c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105">
        <v>43347.54</v>
      </c>
      <c r="N106" s="106"/>
      <c r="O106" s="71">
        <v>94300</v>
      </c>
      <c r="P106" s="71"/>
      <c r="Q106" s="71">
        <v>52017</v>
      </c>
      <c r="R106" s="71"/>
      <c r="S106" s="72">
        <f t="shared" si="1"/>
        <v>119.99988926707259</v>
      </c>
      <c r="T106" s="106"/>
      <c r="U106" s="104">
        <f t="shared" si="2"/>
        <v>55.161187698833515</v>
      </c>
      <c r="V106" s="104"/>
    </row>
    <row r="107" spans="1:22" ht="15.75" x14ac:dyDescent="0.25">
      <c r="A107" s="82" t="s">
        <v>195</v>
      </c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107">
        <v>43347.54</v>
      </c>
      <c r="N107" s="106"/>
      <c r="O107" s="84">
        <v>94300</v>
      </c>
      <c r="P107" s="84"/>
      <c r="Q107" s="84">
        <v>52017</v>
      </c>
      <c r="R107" s="84"/>
      <c r="S107" s="72"/>
      <c r="T107" s="106"/>
      <c r="U107" s="104">
        <f t="shared" si="2"/>
        <v>55.161187698833515</v>
      </c>
      <c r="V107" s="104"/>
    </row>
    <row r="108" spans="1:22" ht="15.75" x14ac:dyDescent="0.25">
      <c r="A108" s="67" t="s">
        <v>85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105">
        <v>206002</v>
      </c>
      <c r="N108" s="106"/>
      <c r="O108" s="71">
        <v>385100</v>
      </c>
      <c r="P108" s="71"/>
      <c r="Q108" s="71">
        <v>208850</v>
      </c>
      <c r="R108" s="71"/>
      <c r="S108" s="72">
        <f t="shared" si="1"/>
        <v>101.38251084940923</v>
      </c>
      <c r="T108" s="106"/>
      <c r="U108" s="104">
        <f t="shared" si="2"/>
        <v>54.232666839781871</v>
      </c>
      <c r="V108" s="104"/>
    </row>
    <row r="109" spans="1:22" ht="15.75" x14ac:dyDescent="0.25">
      <c r="A109" s="75" t="s">
        <v>190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79">
        <v>83752</v>
      </c>
      <c r="N109" s="79"/>
      <c r="O109" s="78"/>
      <c r="P109" s="79">
        <v>100800</v>
      </c>
      <c r="Q109" s="78"/>
      <c r="R109" s="86">
        <v>86600</v>
      </c>
      <c r="S109" s="72"/>
      <c r="T109" s="52"/>
      <c r="U109" s="104">
        <f>SUM(R109/P109)*100</f>
        <v>85.912698412698404</v>
      </c>
      <c r="V109" s="104"/>
    </row>
    <row r="110" spans="1:22" ht="15.75" x14ac:dyDescent="0.25">
      <c r="A110" s="75" t="s">
        <v>196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79">
        <v>122250</v>
      </c>
      <c r="N110" s="79"/>
      <c r="O110" s="78"/>
      <c r="P110" s="79">
        <v>284300</v>
      </c>
      <c r="Q110" s="78"/>
      <c r="R110" s="79">
        <v>122250</v>
      </c>
      <c r="S110" s="72"/>
      <c r="T110" s="52"/>
      <c r="U110" s="104">
        <f>SUM(R110/P110)*100</f>
        <v>43.000351741118536</v>
      </c>
      <c r="V110" s="104"/>
    </row>
    <row r="111" spans="1:22" ht="15.75" x14ac:dyDescent="0.25">
      <c r="A111" s="67" t="s">
        <v>86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105">
        <v>1895.08</v>
      </c>
      <c r="N111" s="108"/>
      <c r="O111" s="71">
        <v>2485</v>
      </c>
      <c r="P111" s="71"/>
      <c r="Q111" s="71">
        <v>800</v>
      </c>
      <c r="R111" s="71"/>
      <c r="S111" s="72">
        <f t="shared" si="1"/>
        <v>42.214576693332212</v>
      </c>
      <c r="T111" s="108"/>
      <c r="U111" s="104">
        <f t="shared" si="2"/>
        <v>32.193158953722332</v>
      </c>
      <c r="V111" s="104"/>
    </row>
    <row r="112" spans="1:22" ht="15.75" x14ac:dyDescent="0.25">
      <c r="A112" s="82" t="s">
        <v>193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107">
        <v>1895.08</v>
      </c>
      <c r="N112" s="108"/>
      <c r="O112" s="84">
        <v>2485</v>
      </c>
      <c r="P112" s="84"/>
      <c r="Q112" s="84">
        <v>800</v>
      </c>
      <c r="R112" s="84"/>
      <c r="S112" s="72"/>
      <c r="T112" s="108"/>
      <c r="U112" s="104">
        <f t="shared" si="2"/>
        <v>32.193158953722332</v>
      </c>
      <c r="V112" s="104"/>
    </row>
    <row r="113" spans="1:22" ht="15.75" x14ac:dyDescent="0.25">
      <c r="A113" s="90" t="s">
        <v>88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69">
        <v>0</v>
      </c>
      <c r="N113" s="69"/>
      <c r="O113" s="92">
        <v>-2345</v>
      </c>
      <c r="P113" s="92"/>
      <c r="Q113" s="92">
        <v>0</v>
      </c>
      <c r="R113" s="92"/>
      <c r="S113" s="72"/>
      <c r="T113" s="109"/>
      <c r="U113" s="104">
        <f t="shared" si="2"/>
        <v>0</v>
      </c>
      <c r="V113" s="104"/>
    </row>
    <row r="114" spans="1:22" ht="15.75" x14ac:dyDescent="0.25">
      <c r="A114" s="82" t="s">
        <v>194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77">
        <v>0</v>
      </c>
      <c r="N114" s="77"/>
      <c r="O114" s="95">
        <v>140</v>
      </c>
      <c r="P114" s="95"/>
      <c r="Q114" s="95">
        <v>0</v>
      </c>
      <c r="R114" s="95"/>
      <c r="S114" s="72"/>
      <c r="T114" s="109"/>
      <c r="U114" s="104">
        <f t="shared" si="2"/>
        <v>0</v>
      </c>
      <c r="V114" s="104"/>
    </row>
    <row r="115" spans="1:22" ht="15.75" x14ac:dyDescent="0.25">
      <c r="A115" s="97" t="s">
        <v>197</v>
      </c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9">
        <v>0</v>
      </c>
      <c r="N115" s="99"/>
      <c r="O115" s="99"/>
      <c r="P115" s="100">
        <v>-2485</v>
      </c>
      <c r="Q115" s="99"/>
      <c r="R115" s="98">
        <v>0</v>
      </c>
      <c r="S115" s="72"/>
      <c r="T115" s="102"/>
      <c r="U115" s="104">
        <v>0</v>
      </c>
      <c r="V115" s="104"/>
    </row>
    <row r="116" spans="1:22" ht="15.75" x14ac:dyDescent="0.25">
      <c r="A116" s="60" t="s">
        <v>87</v>
      </c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61">
        <v>549246.12</v>
      </c>
      <c r="N116" s="62"/>
      <c r="O116" s="63">
        <v>998790</v>
      </c>
      <c r="P116" s="57"/>
      <c r="Q116" s="63">
        <f>SUM(Q117,Q120,Q122)</f>
        <v>576082.90999999992</v>
      </c>
      <c r="R116" s="57"/>
      <c r="S116" s="64">
        <f>SUM(Q116/M116)*100</f>
        <v>104.88611371528667</v>
      </c>
      <c r="T116" s="65"/>
      <c r="U116" s="66">
        <v>57.68</v>
      </c>
      <c r="V116" s="57"/>
    </row>
    <row r="117" spans="1:22" ht="15.75" x14ac:dyDescent="0.25">
      <c r="A117" s="67" t="s">
        <v>83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9">
        <f>SUM(M118,M119)</f>
        <v>196045.04</v>
      </c>
      <c r="N117" s="70"/>
      <c r="O117" s="71">
        <v>519250</v>
      </c>
      <c r="P117" s="51"/>
      <c r="Q117" s="71">
        <f>SUM(R118,R119)</f>
        <v>172518.14</v>
      </c>
      <c r="R117" s="51"/>
      <c r="S117" s="72">
        <f t="shared" ref="S117:S129" si="3">SUM(Q117/M117)*100</f>
        <v>87.999237318118332</v>
      </c>
      <c r="T117" s="73"/>
      <c r="U117" s="74">
        <v>33.17</v>
      </c>
      <c r="V117" s="51"/>
    </row>
    <row r="118" spans="1:22" ht="15.75" x14ac:dyDescent="0.25">
      <c r="A118" s="75" t="s">
        <v>191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7">
        <v>179245.04</v>
      </c>
      <c r="N118" s="70"/>
      <c r="O118" s="78"/>
      <c r="P118" s="79">
        <v>494950</v>
      </c>
      <c r="Q118" s="78"/>
      <c r="R118" s="79">
        <v>156318.14000000001</v>
      </c>
      <c r="S118" s="72"/>
      <c r="T118" s="73"/>
      <c r="U118" s="80"/>
      <c r="V118" s="81">
        <v>0.32569999999999999</v>
      </c>
    </row>
    <row r="119" spans="1:22" ht="15.75" x14ac:dyDescent="0.25">
      <c r="A119" s="75" t="s">
        <v>192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7">
        <v>16800</v>
      </c>
      <c r="N119" s="77"/>
      <c r="O119" s="78"/>
      <c r="P119" s="79">
        <v>24300</v>
      </c>
      <c r="Q119" s="78"/>
      <c r="R119" s="79">
        <v>16200</v>
      </c>
      <c r="S119" s="72"/>
      <c r="T119" s="73"/>
      <c r="U119" s="80"/>
      <c r="V119" s="81">
        <v>0.66669999999999996</v>
      </c>
    </row>
    <row r="120" spans="1:22" ht="15.75" x14ac:dyDescent="0.25">
      <c r="A120" s="67" t="s">
        <v>84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69">
        <v>73963.38</v>
      </c>
      <c r="N120" s="70"/>
      <c r="O120" s="71">
        <v>94300</v>
      </c>
      <c r="P120" s="51"/>
      <c r="Q120" s="71">
        <v>45730.68</v>
      </c>
      <c r="R120" s="51"/>
      <c r="S120" s="72">
        <f t="shared" si="3"/>
        <v>61.828813123467306</v>
      </c>
      <c r="T120" s="73"/>
      <c r="U120" s="74">
        <v>55.16</v>
      </c>
      <c r="V120" s="51"/>
    </row>
    <row r="121" spans="1:22" ht="15.75" x14ac:dyDescent="0.25">
      <c r="A121" s="82" t="s">
        <v>195</v>
      </c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77">
        <v>73963.38</v>
      </c>
      <c r="N121" s="70"/>
      <c r="O121" s="84">
        <v>94300</v>
      </c>
      <c r="P121" s="51"/>
      <c r="Q121" s="84">
        <v>45730.68</v>
      </c>
      <c r="R121" s="51"/>
      <c r="S121" s="72"/>
      <c r="T121" s="73"/>
      <c r="U121" s="85">
        <v>55.16</v>
      </c>
      <c r="V121" s="51"/>
    </row>
    <row r="122" spans="1:22" ht="15.75" x14ac:dyDescent="0.25">
      <c r="A122" s="67" t="s">
        <v>85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69">
        <v>279237.7</v>
      </c>
      <c r="N122" s="70"/>
      <c r="O122" s="71">
        <v>385100</v>
      </c>
      <c r="P122" s="51"/>
      <c r="Q122" s="71">
        <f>SUM(R123,R124)</f>
        <v>357834.08999999997</v>
      </c>
      <c r="R122" s="51"/>
      <c r="S122" s="72">
        <f t="shared" si="3"/>
        <v>128.14676886394636</v>
      </c>
      <c r="T122" s="73"/>
      <c r="U122" s="74">
        <v>54.23</v>
      </c>
      <c r="V122" s="51"/>
    </row>
    <row r="123" spans="1:22" ht="15.75" x14ac:dyDescent="0.25">
      <c r="A123" s="75" t="s">
        <v>190</v>
      </c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77">
        <f>SUM(M122-M124)</f>
        <v>44485.440000000002</v>
      </c>
      <c r="N123" s="70"/>
      <c r="O123" s="78"/>
      <c r="P123" s="79">
        <v>100800</v>
      </c>
      <c r="Q123" s="78"/>
      <c r="R123" s="86">
        <v>71707.92</v>
      </c>
      <c r="S123" s="72"/>
      <c r="T123" s="73"/>
      <c r="U123" s="87"/>
      <c r="V123" s="88">
        <v>0.71140000000000003</v>
      </c>
    </row>
    <row r="124" spans="1:22" ht="15.75" x14ac:dyDescent="0.25">
      <c r="A124" s="75" t="s">
        <v>196</v>
      </c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77">
        <v>234752.26</v>
      </c>
      <c r="N124" s="70"/>
      <c r="O124" s="78"/>
      <c r="P124" s="79">
        <v>284300</v>
      </c>
      <c r="Q124" s="78"/>
      <c r="R124" s="79">
        <v>286126.17</v>
      </c>
      <c r="S124" s="72"/>
      <c r="T124" s="73"/>
      <c r="U124" s="87"/>
      <c r="V124" s="89">
        <v>1.0064</v>
      </c>
    </row>
    <row r="125" spans="1:22" ht="15.75" x14ac:dyDescent="0.25">
      <c r="A125" s="67" t="s">
        <v>86</v>
      </c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9">
        <v>0</v>
      </c>
      <c r="N125" s="70"/>
      <c r="O125" s="71">
        <v>2485</v>
      </c>
      <c r="P125" s="68"/>
      <c r="Q125" s="71">
        <v>0</v>
      </c>
      <c r="R125" s="68"/>
      <c r="S125" s="72"/>
      <c r="T125" s="73"/>
      <c r="U125" s="74">
        <v>32.19</v>
      </c>
      <c r="V125" s="68"/>
    </row>
    <row r="126" spans="1:22" ht="15.75" x14ac:dyDescent="0.25">
      <c r="A126" s="82" t="s">
        <v>193</v>
      </c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77">
        <v>0</v>
      </c>
      <c r="N126" s="70"/>
      <c r="O126" s="84">
        <v>2485</v>
      </c>
      <c r="P126" s="68"/>
      <c r="Q126" s="84">
        <v>0</v>
      </c>
      <c r="R126" s="68"/>
      <c r="S126" s="72"/>
      <c r="T126" s="73"/>
      <c r="U126" s="85">
        <v>32.19</v>
      </c>
      <c r="V126" s="68"/>
    </row>
    <row r="127" spans="1:22" ht="15.75" x14ac:dyDescent="0.25">
      <c r="A127" s="90" t="s">
        <v>88</v>
      </c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69">
        <v>0</v>
      </c>
      <c r="N127" s="91"/>
      <c r="O127" s="92">
        <v>-2345</v>
      </c>
      <c r="P127" s="83"/>
      <c r="Q127" s="92">
        <v>0</v>
      </c>
      <c r="R127" s="83"/>
      <c r="S127" s="72"/>
      <c r="T127" s="73"/>
      <c r="U127" s="93">
        <f t="shared" ref="U127:U128" si="4">SUM(Q127/O127)*100</f>
        <v>0</v>
      </c>
      <c r="V127" s="94"/>
    </row>
    <row r="128" spans="1:22" ht="15.75" x14ac:dyDescent="0.25">
      <c r="A128" s="82" t="s">
        <v>194</v>
      </c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77">
        <v>0</v>
      </c>
      <c r="N128" s="70"/>
      <c r="O128" s="95">
        <v>140</v>
      </c>
      <c r="P128" s="83"/>
      <c r="Q128" s="95">
        <v>0</v>
      </c>
      <c r="R128" s="83"/>
      <c r="S128" s="72"/>
      <c r="T128" s="73"/>
      <c r="U128" s="96">
        <f t="shared" si="4"/>
        <v>0</v>
      </c>
      <c r="V128" s="94"/>
    </row>
    <row r="129" spans="1:22" ht="15.75" x14ac:dyDescent="0.25">
      <c r="A129" s="97" t="s">
        <v>197</v>
      </c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9"/>
      <c r="N129" s="99">
        <v>0</v>
      </c>
      <c r="O129" s="99"/>
      <c r="P129" s="100">
        <v>-2485</v>
      </c>
      <c r="Q129" s="99"/>
      <c r="R129" s="98">
        <v>0</v>
      </c>
      <c r="S129" s="72"/>
      <c r="T129" s="73"/>
      <c r="U129" s="101"/>
      <c r="V129" s="102">
        <v>0</v>
      </c>
    </row>
    <row r="130" spans="1:22" ht="15.75" x14ac:dyDescent="0.25">
      <c r="A130" s="97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9"/>
      <c r="N130" s="99"/>
      <c r="O130" s="99"/>
      <c r="P130" s="100"/>
      <c r="Q130" s="99"/>
      <c r="R130" s="98"/>
      <c r="S130" s="72"/>
      <c r="T130" s="73"/>
      <c r="U130" s="101"/>
      <c r="V130" s="102"/>
    </row>
    <row r="131" spans="1:22" ht="15.75" x14ac:dyDescent="0.25">
      <c r="A131" s="10" t="s">
        <v>89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"/>
      <c r="R131" s="1"/>
      <c r="S131" s="1"/>
      <c r="T131" s="1"/>
      <c r="U131" s="1"/>
      <c r="V131" s="1"/>
    </row>
    <row r="132" spans="1:22" ht="15.75" x14ac:dyDescent="0.25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1"/>
      <c r="R132" s="1"/>
      <c r="S132" s="1"/>
      <c r="T132" s="1"/>
      <c r="U132" s="1"/>
      <c r="V132" s="1"/>
    </row>
    <row r="133" spans="1:22" ht="15.75" x14ac:dyDescent="0.25">
      <c r="A133" s="13" t="s">
        <v>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"/>
      <c r="R133" s="1"/>
      <c r="S133" s="1"/>
      <c r="T133" s="1"/>
      <c r="U133" s="1"/>
      <c r="V133" s="1"/>
    </row>
    <row r="134" spans="1:22" ht="15.75" x14ac:dyDescent="0.25">
      <c r="A134" s="13" t="s">
        <v>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"/>
      <c r="R134" s="1"/>
      <c r="S134" s="1"/>
      <c r="T134" s="1"/>
      <c r="U134" s="1"/>
      <c r="V134" s="1"/>
    </row>
    <row r="135" spans="1:22" ht="15.75" x14ac:dyDescent="0.25">
      <c r="A135" s="23" t="s">
        <v>90</v>
      </c>
      <c r="B135" s="14"/>
      <c r="C135" s="14"/>
      <c r="D135" s="14"/>
      <c r="E135" s="14"/>
      <c r="F135" s="14"/>
      <c r="G135" s="23" t="s">
        <v>91</v>
      </c>
      <c r="H135" s="14"/>
      <c r="I135" s="23" t="s">
        <v>92</v>
      </c>
      <c r="J135" s="14"/>
      <c r="K135" s="23" t="s">
        <v>93</v>
      </c>
      <c r="L135" s="14"/>
      <c r="M135" s="23" t="s">
        <v>94</v>
      </c>
      <c r="N135" s="14"/>
      <c r="O135" s="23" t="s">
        <v>95</v>
      </c>
      <c r="P135" s="14"/>
      <c r="Q135" s="1"/>
      <c r="R135" s="1"/>
      <c r="S135" s="1"/>
      <c r="T135" s="1"/>
      <c r="U135" s="1"/>
      <c r="V135" s="1"/>
    </row>
    <row r="136" spans="1:22" ht="15.75" x14ac:dyDescent="0.25">
      <c r="A136" s="23" t="s">
        <v>2</v>
      </c>
      <c r="B136" s="14"/>
      <c r="C136" s="14"/>
      <c r="D136" s="14"/>
      <c r="E136" s="14"/>
      <c r="F136" s="14"/>
      <c r="G136" s="23" t="s">
        <v>10</v>
      </c>
      <c r="H136" s="14"/>
      <c r="I136" s="23" t="s">
        <v>11</v>
      </c>
      <c r="J136" s="14"/>
      <c r="K136" s="23" t="s">
        <v>12</v>
      </c>
      <c r="L136" s="14"/>
      <c r="M136" s="23" t="s">
        <v>13</v>
      </c>
      <c r="N136" s="14"/>
      <c r="O136" s="23" t="s">
        <v>14</v>
      </c>
      <c r="P136" s="14"/>
      <c r="Q136" s="1"/>
      <c r="R136" s="1"/>
      <c r="S136" s="1"/>
      <c r="T136" s="1"/>
      <c r="U136" s="1"/>
      <c r="V136" s="1"/>
    </row>
    <row r="137" spans="1:22" ht="15.75" x14ac:dyDescent="0.25">
      <c r="A137" s="24" t="s">
        <v>96</v>
      </c>
      <c r="B137" s="14"/>
      <c r="C137" s="14"/>
      <c r="D137" s="14"/>
      <c r="E137" s="14"/>
      <c r="F137" s="14"/>
      <c r="G137" s="25">
        <v>549246.12</v>
      </c>
      <c r="H137" s="14"/>
      <c r="I137" s="25">
        <v>998790</v>
      </c>
      <c r="J137" s="14"/>
      <c r="K137" s="25">
        <v>576082.91</v>
      </c>
      <c r="L137" s="14"/>
      <c r="M137" s="26">
        <v>104.89</v>
      </c>
      <c r="N137" s="14"/>
      <c r="O137" s="26">
        <v>57.68</v>
      </c>
      <c r="P137" s="14"/>
      <c r="Q137" s="1"/>
      <c r="R137" s="1"/>
      <c r="S137" s="1"/>
      <c r="T137" s="1"/>
      <c r="U137" s="1"/>
      <c r="V137" s="1"/>
    </row>
    <row r="138" spans="1:22" ht="15.75" x14ac:dyDescent="0.25">
      <c r="A138" s="27" t="s">
        <v>97</v>
      </c>
      <c r="B138" s="14"/>
      <c r="C138" s="14"/>
      <c r="D138" s="14"/>
      <c r="E138" s="14"/>
      <c r="F138" s="14"/>
      <c r="G138" s="28">
        <v>549246.12</v>
      </c>
      <c r="H138" s="14"/>
      <c r="I138" s="28">
        <v>998790</v>
      </c>
      <c r="J138" s="14"/>
      <c r="K138" s="28">
        <v>576082.91</v>
      </c>
      <c r="L138" s="14"/>
      <c r="M138" s="29">
        <v>104.89</v>
      </c>
      <c r="N138" s="14"/>
      <c r="O138" s="29">
        <v>57.68</v>
      </c>
      <c r="P138" s="14"/>
      <c r="Q138" s="1"/>
      <c r="R138" s="1"/>
      <c r="S138" s="1"/>
      <c r="T138" s="1"/>
      <c r="U138" s="1"/>
      <c r="V138" s="1"/>
    </row>
    <row r="139" spans="1:22" ht="15.75" x14ac:dyDescent="0.25">
      <c r="A139" s="30" t="s">
        <v>98</v>
      </c>
      <c r="B139" s="14"/>
      <c r="C139" s="14"/>
      <c r="D139" s="14"/>
      <c r="E139" s="14"/>
      <c r="F139" s="14"/>
      <c r="G139" s="31">
        <v>549246.12</v>
      </c>
      <c r="H139" s="14"/>
      <c r="I139" s="31">
        <v>998790</v>
      </c>
      <c r="J139" s="14"/>
      <c r="K139" s="31">
        <v>576082.91</v>
      </c>
      <c r="L139" s="14"/>
      <c r="M139" s="32">
        <v>104.89</v>
      </c>
      <c r="N139" s="14"/>
      <c r="O139" s="32">
        <v>57.68</v>
      </c>
      <c r="P139" s="14"/>
      <c r="Q139" s="1"/>
      <c r="R139" s="1"/>
      <c r="S139" s="1"/>
      <c r="T139" s="1"/>
      <c r="U139" s="1"/>
      <c r="V139" s="1"/>
    </row>
    <row r="140" spans="1:22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" t="s">
        <v>187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3" t="s">
        <v>2</v>
      </c>
      <c r="B144" s="7"/>
      <c r="C144" s="8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" t="s">
        <v>188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6" t="s">
        <v>189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0" t="s">
        <v>99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"/>
      <c r="R151" s="1"/>
      <c r="S151" s="1"/>
      <c r="T151" s="1"/>
      <c r="U151" s="1"/>
      <c r="V151" s="1"/>
    </row>
    <row r="152" spans="1:22" ht="15.75" x14ac:dyDescent="0.25">
      <c r="A152" s="13" t="s">
        <v>1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"/>
      <c r="R152" s="1"/>
      <c r="S152" s="1"/>
      <c r="T152" s="1"/>
      <c r="U152" s="1"/>
      <c r="V152" s="1"/>
    </row>
    <row r="153" spans="1:22" ht="15.75" x14ac:dyDescent="0.25">
      <c r="A153" s="13" t="s">
        <v>2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"/>
      <c r="R153" s="1"/>
      <c r="S153" s="1"/>
      <c r="T153" s="1"/>
      <c r="U153" s="1"/>
      <c r="V153" s="1"/>
    </row>
    <row r="154" spans="1:22" ht="15.75" x14ac:dyDescent="0.25">
      <c r="A154" s="33" t="s">
        <v>2</v>
      </c>
      <c r="B154" s="33"/>
      <c r="C154" s="33" t="s">
        <v>100</v>
      </c>
      <c r="D154" s="33"/>
      <c r="E154" s="33"/>
      <c r="F154" s="33"/>
      <c r="G154" s="33"/>
      <c r="H154" s="33"/>
      <c r="I154" s="33"/>
      <c r="J154" s="33"/>
      <c r="K154" s="23" t="s">
        <v>2</v>
      </c>
      <c r="L154" s="23"/>
      <c r="M154" s="23" t="s">
        <v>2</v>
      </c>
      <c r="N154" s="23"/>
      <c r="O154" s="23" t="s">
        <v>2</v>
      </c>
      <c r="P154" s="23"/>
      <c r="Q154" s="1"/>
      <c r="R154" s="1"/>
      <c r="S154" s="1"/>
      <c r="T154" s="1"/>
      <c r="U154" s="1"/>
      <c r="V154" s="1"/>
    </row>
    <row r="155" spans="1:22" ht="15.75" x14ac:dyDescent="0.25">
      <c r="A155" s="33" t="s">
        <v>2</v>
      </c>
      <c r="B155" s="14"/>
      <c r="C155" s="33" t="s">
        <v>101</v>
      </c>
      <c r="D155" s="14"/>
      <c r="E155" s="14"/>
      <c r="F155" s="14"/>
      <c r="G155" s="14"/>
      <c r="H155" s="14"/>
      <c r="I155" s="14"/>
      <c r="J155" s="14"/>
      <c r="K155" s="23" t="s">
        <v>2</v>
      </c>
      <c r="L155" s="14"/>
      <c r="M155" s="23" t="s">
        <v>2</v>
      </c>
      <c r="N155" s="14"/>
      <c r="O155" s="23" t="s">
        <v>2</v>
      </c>
      <c r="P155" s="14"/>
      <c r="Q155" s="1"/>
      <c r="R155" s="1"/>
      <c r="S155" s="1"/>
      <c r="T155" s="1"/>
      <c r="U155" s="1"/>
      <c r="V155" s="1"/>
    </row>
    <row r="156" spans="1:22" ht="15.75" x14ac:dyDescent="0.25">
      <c r="A156" s="33" t="s">
        <v>102</v>
      </c>
      <c r="B156" s="14"/>
      <c r="C156" s="33" t="s">
        <v>103</v>
      </c>
      <c r="D156" s="14"/>
      <c r="E156" s="23" t="s">
        <v>104</v>
      </c>
      <c r="F156" s="14"/>
      <c r="G156" s="14"/>
      <c r="H156" s="14"/>
      <c r="I156" s="14"/>
      <c r="J156" s="14"/>
      <c r="K156" s="23" t="s">
        <v>92</v>
      </c>
      <c r="L156" s="14"/>
      <c r="M156" s="23" t="s">
        <v>93</v>
      </c>
      <c r="N156" s="14"/>
      <c r="O156" s="23" t="s">
        <v>105</v>
      </c>
      <c r="P156" s="14"/>
      <c r="Q156" s="1"/>
      <c r="R156" s="1"/>
      <c r="S156" s="1"/>
      <c r="T156" s="1"/>
      <c r="U156" s="1"/>
      <c r="V156" s="1"/>
    </row>
    <row r="157" spans="1:22" ht="15.75" x14ac:dyDescent="0.25">
      <c r="A157" s="23" t="s">
        <v>2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23" t="s">
        <v>10</v>
      </c>
      <c r="L157" s="14"/>
      <c r="M157" s="23" t="s">
        <v>11</v>
      </c>
      <c r="N157" s="14"/>
      <c r="O157" s="23" t="s">
        <v>12</v>
      </c>
      <c r="P157" s="14"/>
      <c r="Q157" s="1"/>
      <c r="R157" s="1"/>
      <c r="S157" s="1"/>
      <c r="T157" s="1"/>
      <c r="U157" s="1"/>
      <c r="V157" s="1"/>
    </row>
    <row r="158" spans="1:22" ht="15.75" x14ac:dyDescent="0.25">
      <c r="A158" s="34" t="s">
        <v>2</v>
      </c>
      <c r="B158" s="14"/>
      <c r="C158" s="34" t="s">
        <v>106</v>
      </c>
      <c r="D158" s="14"/>
      <c r="E158" s="14"/>
      <c r="F158" s="14"/>
      <c r="G158" s="14"/>
      <c r="H158" s="14"/>
      <c r="I158" s="14"/>
      <c r="J158" s="14"/>
      <c r="K158" s="35">
        <v>998790</v>
      </c>
      <c r="L158" s="14"/>
      <c r="M158" s="35">
        <v>576082.91</v>
      </c>
      <c r="N158" s="14"/>
      <c r="O158" s="36">
        <v>57.68</v>
      </c>
      <c r="P158" s="14"/>
      <c r="Q158" s="1"/>
      <c r="R158" s="1"/>
      <c r="S158" s="1"/>
      <c r="T158" s="1"/>
      <c r="U158" s="1"/>
      <c r="V158" s="1"/>
    </row>
    <row r="159" spans="1:22" ht="15.75" x14ac:dyDescent="0.25">
      <c r="A159" s="37" t="s">
        <v>2</v>
      </c>
      <c r="B159" s="14"/>
      <c r="C159" s="37" t="s">
        <v>107</v>
      </c>
      <c r="D159" s="14"/>
      <c r="E159" s="14"/>
      <c r="F159" s="14"/>
      <c r="G159" s="14"/>
      <c r="H159" s="14"/>
      <c r="I159" s="14"/>
      <c r="J159" s="14"/>
      <c r="K159" s="38">
        <v>998790</v>
      </c>
      <c r="L159" s="14"/>
      <c r="M159" s="38">
        <v>576082.91</v>
      </c>
      <c r="N159" s="14"/>
      <c r="O159" s="39">
        <v>57.68</v>
      </c>
      <c r="P159" s="14"/>
      <c r="Q159" s="1"/>
      <c r="R159" s="1"/>
      <c r="S159" s="1"/>
      <c r="T159" s="1"/>
      <c r="U159" s="1"/>
      <c r="V159" s="1"/>
    </row>
    <row r="160" spans="1:22" ht="15.75" x14ac:dyDescent="0.25">
      <c r="A160" s="37" t="s">
        <v>2</v>
      </c>
      <c r="B160" s="14"/>
      <c r="C160" s="37" t="s">
        <v>108</v>
      </c>
      <c r="D160" s="14"/>
      <c r="E160" s="14"/>
      <c r="F160" s="14"/>
      <c r="G160" s="14"/>
      <c r="H160" s="14"/>
      <c r="I160" s="14"/>
      <c r="J160" s="14"/>
      <c r="K160" s="38">
        <v>998790</v>
      </c>
      <c r="L160" s="14"/>
      <c r="M160" s="38">
        <v>576082.91</v>
      </c>
      <c r="N160" s="14"/>
      <c r="O160" s="39">
        <v>57.68</v>
      </c>
      <c r="P160" s="14"/>
      <c r="Q160" s="1"/>
      <c r="R160" s="1"/>
      <c r="S160" s="1"/>
      <c r="T160" s="1"/>
      <c r="U160" s="1"/>
      <c r="V160" s="1"/>
    </row>
    <row r="161" spans="1:22" ht="15.75" x14ac:dyDescent="0.25">
      <c r="A161" s="40" t="s">
        <v>2</v>
      </c>
      <c r="B161" s="14"/>
      <c r="C161" s="40" t="s">
        <v>109</v>
      </c>
      <c r="D161" s="14"/>
      <c r="E161" s="40" t="s">
        <v>110</v>
      </c>
      <c r="F161" s="14"/>
      <c r="G161" s="14"/>
      <c r="H161" s="14"/>
      <c r="I161" s="14"/>
      <c r="J161" s="14"/>
      <c r="K161" s="41">
        <v>998790</v>
      </c>
      <c r="L161" s="14"/>
      <c r="M161" s="41">
        <v>576082.91</v>
      </c>
      <c r="N161" s="14"/>
      <c r="O161" s="42">
        <v>57.68</v>
      </c>
      <c r="P161" s="14"/>
      <c r="Q161" s="1"/>
      <c r="R161" s="1"/>
      <c r="S161" s="1"/>
      <c r="T161" s="1"/>
      <c r="U161" s="1"/>
      <c r="V161" s="1"/>
    </row>
    <row r="162" spans="1:22" ht="15.75" x14ac:dyDescent="0.25">
      <c r="A162" s="40" t="s">
        <v>2</v>
      </c>
      <c r="B162" s="14"/>
      <c r="C162" s="40" t="s">
        <v>111</v>
      </c>
      <c r="D162" s="14"/>
      <c r="E162" s="40" t="s">
        <v>112</v>
      </c>
      <c r="F162" s="14"/>
      <c r="G162" s="14"/>
      <c r="H162" s="14"/>
      <c r="I162" s="14"/>
      <c r="J162" s="14"/>
      <c r="K162" s="41">
        <v>998790</v>
      </c>
      <c r="L162" s="14"/>
      <c r="M162" s="41">
        <v>576082.91</v>
      </c>
      <c r="N162" s="14"/>
      <c r="O162" s="42">
        <v>57.68</v>
      </c>
      <c r="P162" s="14"/>
      <c r="Q162" s="1"/>
      <c r="R162" s="1"/>
      <c r="S162" s="1"/>
      <c r="T162" s="1"/>
      <c r="U162" s="1"/>
      <c r="V162" s="1"/>
    </row>
    <row r="163" spans="1:22" ht="15.75" x14ac:dyDescent="0.25">
      <c r="A163" s="43" t="s">
        <v>113</v>
      </c>
      <c r="B163" s="14"/>
      <c r="C163" s="43" t="s">
        <v>114</v>
      </c>
      <c r="D163" s="14"/>
      <c r="E163" s="43" t="s">
        <v>115</v>
      </c>
      <c r="F163" s="14"/>
      <c r="G163" s="14"/>
      <c r="H163" s="14"/>
      <c r="I163" s="14"/>
      <c r="J163" s="14"/>
      <c r="K163" s="44">
        <v>762890</v>
      </c>
      <c r="L163" s="14"/>
      <c r="M163" s="44">
        <v>431955.94</v>
      </c>
      <c r="N163" s="14"/>
      <c r="O163" s="45">
        <v>56.62</v>
      </c>
      <c r="P163" s="14"/>
      <c r="Q163" s="1"/>
      <c r="R163" s="1"/>
      <c r="S163" s="1"/>
      <c r="T163" s="1"/>
      <c r="U163" s="1"/>
      <c r="V163" s="1"/>
    </row>
    <row r="164" spans="1:22" ht="15.75" x14ac:dyDescent="0.25">
      <c r="A164" s="46" t="s">
        <v>2</v>
      </c>
      <c r="B164" s="14"/>
      <c r="C164" s="46" t="s">
        <v>83</v>
      </c>
      <c r="D164" s="14"/>
      <c r="E164" s="14"/>
      <c r="F164" s="14"/>
      <c r="G164" s="14"/>
      <c r="H164" s="14"/>
      <c r="I164" s="14"/>
      <c r="J164" s="14"/>
      <c r="K164" s="47">
        <v>407250</v>
      </c>
      <c r="L164" s="14"/>
      <c r="M164" s="47">
        <v>118622.02</v>
      </c>
      <c r="N164" s="14"/>
      <c r="O164" s="48">
        <v>29.13</v>
      </c>
      <c r="P164" s="14"/>
      <c r="Q164" s="1"/>
      <c r="R164" s="1"/>
      <c r="S164" s="1"/>
      <c r="T164" s="1"/>
      <c r="U164" s="1"/>
      <c r="V164" s="1"/>
    </row>
    <row r="165" spans="1:22" ht="15.75" x14ac:dyDescent="0.25">
      <c r="A165" s="22" t="s">
        <v>2</v>
      </c>
      <c r="B165" s="14"/>
      <c r="C165" s="22" t="s">
        <v>116</v>
      </c>
      <c r="D165" s="14"/>
      <c r="E165" s="22" t="s">
        <v>117</v>
      </c>
      <c r="F165" s="14"/>
      <c r="G165" s="14"/>
      <c r="H165" s="14"/>
      <c r="I165" s="14"/>
      <c r="J165" s="14"/>
      <c r="K165" s="20">
        <v>347300</v>
      </c>
      <c r="L165" s="14"/>
      <c r="M165" s="20">
        <v>88061.440000000002</v>
      </c>
      <c r="N165" s="14"/>
      <c r="O165" s="21">
        <v>25.36</v>
      </c>
      <c r="P165" s="14"/>
      <c r="Q165" s="1"/>
      <c r="R165" s="1"/>
      <c r="S165" s="1"/>
      <c r="T165" s="1"/>
      <c r="U165" s="1"/>
      <c r="V165" s="1"/>
    </row>
    <row r="166" spans="1:22" ht="15.75" x14ac:dyDescent="0.25">
      <c r="A166" s="22" t="s">
        <v>2</v>
      </c>
      <c r="B166" s="14"/>
      <c r="C166" s="22" t="s">
        <v>118</v>
      </c>
      <c r="D166" s="14"/>
      <c r="E166" s="22" t="s">
        <v>119</v>
      </c>
      <c r="F166" s="14"/>
      <c r="G166" s="14"/>
      <c r="H166" s="14"/>
      <c r="I166" s="14"/>
      <c r="J166" s="14"/>
      <c r="K166" s="20" t="s">
        <v>2</v>
      </c>
      <c r="L166" s="14"/>
      <c r="M166" s="20">
        <v>9513.51</v>
      </c>
      <c r="N166" s="14"/>
      <c r="O166" s="21" t="s">
        <v>2</v>
      </c>
      <c r="P166" s="14"/>
      <c r="Q166" s="1"/>
      <c r="R166" s="1"/>
      <c r="S166" s="1"/>
      <c r="T166" s="1"/>
      <c r="U166" s="1"/>
      <c r="V166" s="1"/>
    </row>
    <row r="167" spans="1:22" ht="15.75" x14ac:dyDescent="0.25">
      <c r="A167" s="22" t="s">
        <v>2</v>
      </c>
      <c r="B167" s="14"/>
      <c r="C167" s="22" t="s">
        <v>120</v>
      </c>
      <c r="D167" s="14"/>
      <c r="E167" s="22" t="s">
        <v>121</v>
      </c>
      <c r="F167" s="14"/>
      <c r="G167" s="14"/>
      <c r="H167" s="14"/>
      <c r="I167" s="14"/>
      <c r="J167" s="14"/>
      <c r="K167" s="20" t="s">
        <v>2</v>
      </c>
      <c r="L167" s="14"/>
      <c r="M167" s="20">
        <v>34320</v>
      </c>
      <c r="N167" s="14"/>
      <c r="O167" s="21" t="s">
        <v>2</v>
      </c>
      <c r="P167" s="14"/>
      <c r="Q167" s="1"/>
      <c r="R167" s="1"/>
      <c r="S167" s="1"/>
      <c r="T167" s="1"/>
      <c r="U167" s="1"/>
      <c r="V167" s="1"/>
    </row>
    <row r="168" spans="1:22" ht="15.75" x14ac:dyDescent="0.25">
      <c r="A168" s="22" t="s">
        <v>2</v>
      </c>
      <c r="B168" s="14"/>
      <c r="C168" s="22" t="s">
        <v>122</v>
      </c>
      <c r="D168" s="14"/>
      <c r="E168" s="22" t="s">
        <v>123</v>
      </c>
      <c r="F168" s="14"/>
      <c r="G168" s="14"/>
      <c r="H168" s="14"/>
      <c r="I168" s="14"/>
      <c r="J168" s="14"/>
      <c r="K168" s="20" t="s">
        <v>2</v>
      </c>
      <c r="L168" s="14"/>
      <c r="M168" s="20">
        <v>44227.93</v>
      </c>
      <c r="N168" s="14"/>
      <c r="O168" s="21" t="s">
        <v>2</v>
      </c>
      <c r="P168" s="14"/>
      <c r="Q168" s="1"/>
      <c r="R168" s="1"/>
      <c r="S168" s="1"/>
      <c r="T168" s="1"/>
      <c r="U168" s="1"/>
      <c r="V168" s="1"/>
    </row>
    <row r="169" spans="1:22" ht="15.75" x14ac:dyDescent="0.25">
      <c r="A169" s="22" t="s">
        <v>2</v>
      </c>
      <c r="B169" s="14"/>
      <c r="C169" s="22" t="s">
        <v>124</v>
      </c>
      <c r="D169" s="14"/>
      <c r="E169" s="22" t="s">
        <v>125</v>
      </c>
      <c r="F169" s="14"/>
      <c r="G169" s="14"/>
      <c r="H169" s="14"/>
      <c r="I169" s="14"/>
      <c r="J169" s="14"/>
      <c r="K169" s="20">
        <v>59880</v>
      </c>
      <c r="L169" s="14"/>
      <c r="M169" s="20">
        <v>30560.58</v>
      </c>
      <c r="N169" s="14"/>
      <c r="O169" s="21">
        <v>51.04</v>
      </c>
      <c r="P169" s="14"/>
      <c r="Q169" s="1"/>
      <c r="R169" s="1"/>
      <c r="S169" s="1"/>
      <c r="T169" s="1"/>
      <c r="U169" s="1"/>
      <c r="V169" s="1"/>
    </row>
    <row r="170" spans="1:22" ht="15.75" x14ac:dyDescent="0.25">
      <c r="A170" s="22" t="s">
        <v>2</v>
      </c>
      <c r="B170" s="14"/>
      <c r="C170" s="22" t="s">
        <v>126</v>
      </c>
      <c r="D170" s="14"/>
      <c r="E170" s="22" t="s">
        <v>127</v>
      </c>
      <c r="F170" s="14"/>
      <c r="G170" s="14"/>
      <c r="H170" s="14"/>
      <c r="I170" s="14"/>
      <c r="J170" s="14"/>
      <c r="K170" s="20" t="s">
        <v>2</v>
      </c>
      <c r="L170" s="14"/>
      <c r="M170" s="20">
        <v>9459.18</v>
      </c>
      <c r="N170" s="14"/>
      <c r="O170" s="21" t="s">
        <v>2</v>
      </c>
      <c r="P170" s="14"/>
      <c r="Q170" s="1"/>
      <c r="R170" s="1"/>
      <c r="S170" s="1"/>
      <c r="T170" s="1"/>
      <c r="U170" s="1"/>
      <c r="V170" s="1"/>
    </row>
    <row r="171" spans="1:22" ht="15.75" x14ac:dyDescent="0.25">
      <c r="A171" s="22" t="s">
        <v>2</v>
      </c>
      <c r="B171" s="14"/>
      <c r="C171" s="22" t="s">
        <v>128</v>
      </c>
      <c r="D171" s="14"/>
      <c r="E171" s="22" t="s">
        <v>129</v>
      </c>
      <c r="F171" s="14"/>
      <c r="G171" s="14"/>
      <c r="H171" s="14"/>
      <c r="I171" s="14"/>
      <c r="J171" s="14"/>
      <c r="K171" s="20" t="s">
        <v>2</v>
      </c>
      <c r="L171" s="14"/>
      <c r="M171" s="20">
        <v>435.53</v>
      </c>
      <c r="N171" s="14"/>
      <c r="O171" s="21" t="s">
        <v>2</v>
      </c>
      <c r="P171" s="14"/>
      <c r="Q171" s="1"/>
      <c r="R171" s="1"/>
      <c r="S171" s="1"/>
      <c r="T171" s="1"/>
      <c r="U171" s="1"/>
      <c r="V171" s="1"/>
    </row>
    <row r="172" spans="1:22" ht="15.75" x14ac:dyDescent="0.25">
      <c r="A172" s="22" t="s">
        <v>2</v>
      </c>
      <c r="B172" s="14"/>
      <c r="C172" s="22" t="s">
        <v>130</v>
      </c>
      <c r="D172" s="14"/>
      <c r="E172" s="22" t="s">
        <v>131</v>
      </c>
      <c r="F172" s="14"/>
      <c r="G172" s="14"/>
      <c r="H172" s="14"/>
      <c r="I172" s="14"/>
      <c r="J172" s="14"/>
      <c r="K172" s="20" t="s">
        <v>2</v>
      </c>
      <c r="L172" s="14"/>
      <c r="M172" s="20">
        <v>6145.45</v>
      </c>
      <c r="N172" s="14"/>
      <c r="O172" s="21" t="s">
        <v>2</v>
      </c>
      <c r="P172" s="14"/>
      <c r="Q172" s="1"/>
      <c r="R172" s="1"/>
      <c r="S172" s="1"/>
      <c r="T172" s="1"/>
      <c r="U172" s="1"/>
      <c r="V172" s="1"/>
    </row>
    <row r="173" spans="1:22" ht="15.75" x14ac:dyDescent="0.25">
      <c r="A173" s="22" t="s">
        <v>2</v>
      </c>
      <c r="B173" s="14"/>
      <c r="C173" s="22" t="s">
        <v>132</v>
      </c>
      <c r="D173" s="14"/>
      <c r="E173" s="22" t="s">
        <v>133</v>
      </c>
      <c r="F173" s="14"/>
      <c r="G173" s="14"/>
      <c r="H173" s="14"/>
      <c r="I173" s="14"/>
      <c r="J173" s="14"/>
      <c r="K173" s="20" t="s">
        <v>2</v>
      </c>
      <c r="L173" s="14"/>
      <c r="M173" s="20">
        <v>1100.96</v>
      </c>
      <c r="N173" s="14"/>
      <c r="O173" s="21" t="s">
        <v>2</v>
      </c>
      <c r="P173" s="14"/>
      <c r="Q173" s="1"/>
      <c r="R173" s="1"/>
      <c r="S173" s="1"/>
      <c r="T173" s="1"/>
      <c r="U173" s="1"/>
      <c r="V173" s="1"/>
    </row>
    <row r="174" spans="1:22" ht="15.75" x14ac:dyDescent="0.25">
      <c r="A174" s="22" t="s">
        <v>2</v>
      </c>
      <c r="B174" s="14"/>
      <c r="C174" s="22" t="s">
        <v>134</v>
      </c>
      <c r="D174" s="14"/>
      <c r="E174" s="22" t="s">
        <v>135</v>
      </c>
      <c r="F174" s="14"/>
      <c r="G174" s="14"/>
      <c r="H174" s="14"/>
      <c r="I174" s="14"/>
      <c r="J174" s="14"/>
      <c r="K174" s="20" t="s">
        <v>2</v>
      </c>
      <c r="L174" s="14"/>
      <c r="M174" s="20">
        <v>3599.64</v>
      </c>
      <c r="N174" s="14"/>
      <c r="O174" s="21" t="s">
        <v>2</v>
      </c>
      <c r="P174" s="14"/>
      <c r="Q174" s="1"/>
      <c r="R174" s="1"/>
      <c r="S174" s="1"/>
      <c r="T174" s="1"/>
      <c r="U174" s="1"/>
      <c r="V174" s="1"/>
    </row>
    <row r="175" spans="1:22" ht="15.75" x14ac:dyDescent="0.25">
      <c r="A175" s="22" t="s">
        <v>2</v>
      </c>
      <c r="B175" s="14"/>
      <c r="C175" s="22" t="s">
        <v>136</v>
      </c>
      <c r="D175" s="14"/>
      <c r="E175" s="22" t="s">
        <v>137</v>
      </c>
      <c r="F175" s="14"/>
      <c r="G175" s="14"/>
      <c r="H175" s="14"/>
      <c r="I175" s="14"/>
      <c r="J175" s="14"/>
      <c r="K175" s="20" t="s">
        <v>2</v>
      </c>
      <c r="L175" s="14"/>
      <c r="M175" s="20">
        <v>2725.93</v>
      </c>
      <c r="N175" s="14"/>
      <c r="O175" s="21" t="s">
        <v>2</v>
      </c>
      <c r="P175" s="14"/>
      <c r="Q175" s="1"/>
      <c r="R175" s="1"/>
      <c r="S175" s="1"/>
      <c r="T175" s="1"/>
      <c r="U175" s="1"/>
      <c r="V175" s="1"/>
    </row>
    <row r="176" spans="1:22" ht="15.75" x14ac:dyDescent="0.25">
      <c r="A176" s="22" t="s">
        <v>2</v>
      </c>
      <c r="B176" s="14"/>
      <c r="C176" s="22" t="s">
        <v>138</v>
      </c>
      <c r="D176" s="14"/>
      <c r="E176" s="22" t="s">
        <v>139</v>
      </c>
      <c r="F176" s="14"/>
      <c r="G176" s="14"/>
      <c r="H176" s="14"/>
      <c r="I176" s="14"/>
      <c r="J176" s="14"/>
      <c r="K176" s="20" t="s">
        <v>2</v>
      </c>
      <c r="L176" s="14"/>
      <c r="M176" s="20">
        <v>552.29</v>
      </c>
      <c r="N176" s="14"/>
      <c r="O176" s="21" t="s">
        <v>2</v>
      </c>
      <c r="P176" s="14"/>
      <c r="Q176" s="1"/>
      <c r="R176" s="1"/>
      <c r="S176" s="1"/>
      <c r="T176" s="1"/>
      <c r="U176" s="1"/>
      <c r="V176" s="1"/>
    </row>
    <row r="177" spans="1:22" ht="15.75" x14ac:dyDescent="0.25">
      <c r="A177" s="22" t="s">
        <v>2</v>
      </c>
      <c r="B177" s="14"/>
      <c r="C177" s="22" t="s">
        <v>140</v>
      </c>
      <c r="D177" s="14"/>
      <c r="E177" s="22" t="s">
        <v>141</v>
      </c>
      <c r="F177" s="14"/>
      <c r="G177" s="14"/>
      <c r="H177" s="14"/>
      <c r="I177" s="14"/>
      <c r="J177" s="14"/>
      <c r="K177" s="20" t="s">
        <v>2</v>
      </c>
      <c r="L177" s="14"/>
      <c r="M177" s="20">
        <v>2110.2399999999998</v>
      </c>
      <c r="N177" s="14"/>
      <c r="O177" s="21" t="s">
        <v>2</v>
      </c>
      <c r="P177" s="14"/>
      <c r="Q177" s="1"/>
      <c r="R177" s="1"/>
      <c r="S177" s="1"/>
      <c r="T177" s="1"/>
      <c r="U177" s="1"/>
      <c r="V177" s="1"/>
    </row>
    <row r="178" spans="1:22" ht="15.75" x14ac:dyDescent="0.25">
      <c r="A178" s="22" t="s">
        <v>2</v>
      </c>
      <c r="B178" s="14"/>
      <c r="C178" s="22" t="s">
        <v>142</v>
      </c>
      <c r="D178" s="14"/>
      <c r="E178" s="22" t="s">
        <v>143</v>
      </c>
      <c r="F178" s="14"/>
      <c r="G178" s="14"/>
      <c r="H178" s="14"/>
      <c r="I178" s="14"/>
      <c r="J178" s="14"/>
      <c r="K178" s="20" t="s">
        <v>2</v>
      </c>
      <c r="L178" s="14"/>
      <c r="M178" s="20">
        <v>114.1</v>
      </c>
      <c r="N178" s="14"/>
      <c r="O178" s="21" t="s">
        <v>2</v>
      </c>
      <c r="P178" s="14"/>
      <c r="Q178" s="1"/>
      <c r="R178" s="1"/>
      <c r="S178" s="1"/>
      <c r="T178" s="1"/>
      <c r="U178" s="1"/>
      <c r="V178" s="1"/>
    </row>
    <row r="179" spans="1:22" ht="15.75" x14ac:dyDescent="0.25">
      <c r="A179" s="22" t="s">
        <v>2</v>
      </c>
      <c r="B179" s="14"/>
      <c r="C179" s="22" t="s">
        <v>144</v>
      </c>
      <c r="D179" s="14"/>
      <c r="E179" s="22" t="s">
        <v>145</v>
      </c>
      <c r="F179" s="14"/>
      <c r="G179" s="14"/>
      <c r="H179" s="14"/>
      <c r="I179" s="14"/>
      <c r="J179" s="14"/>
      <c r="K179" s="20" t="s">
        <v>2</v>
      </c>
      <c r="L179" s="14"/>
      <c r="M179" s="20">
        <v>444.12</v>
      </c>
      <c r="N179" s="14"/>
      <c r="O179" s="21" t="s">
        <v>2</v>
      </c>
      <c r="P179" s="14"/>
      <c r="Q179" s="1"/>
      <c r="R179" s="1"/>
      <c r="S179" s="1"/>
      <c r="T179" s="1"/>
      <c r="U179" s="1"/>
      <c r="V179" s="1"/>
    </row>
    <row r="180" spans="1:22" ht="15.75" x14ac:dyDescent="0.25">
      <c r="A180" s="22" t="s">
        <v>2</v>
      </c>
      <c r="B180" s="14"/>
      <c r="C180" s="22" t="s">
        <v>146</v>
      </c>
      <c r="D180" s="14"/>
      <c r="E180" s="22" t="s">
        <v>147</v>
      </c>
      <c r="F180" s="14"/>
      <c r="G180" s="14"/>
      <c r="H180" s="14"/>
      <c r="I180" s="14"/>
      <c r="J180" s="14"/>
      <c r="K180" s="20" t="s">
        <v>2</v>
      </c>
      <c r="L180" s="14"/>
      <c r="M180" s="20">
        <v>3873.14</v>
      </c>
      <c r="N180" s="14"/>
      <c r="O180" s="21" t="s">
        <v>2</v>
      </c>
      <c r="P180" s="14"/>
      <c r="Q180" s="1"/>
      <c r="R180" s="1"/>
      <c r="S180" s="1"/>
      <c r="T180" s="1"/>
      <c r="U180" s="1"/>
      <c r="V180" s="1"/>
    </row>
    <row r="181" spans="1:22" ht="15.75" x14ac:dyDescent="0.25">
      <c r="A181" s="22" t="s">
        <v>2</v>
      </c>
      <c r="B181" s="14"/>
      <c r="C181" s="22" t="s">
        <v>148</v>
      </c>
      <c r="D181" s="14"/>
      <c r="E181" s="22" t="s">
        <v>149</v>
      </c>
      <c r="F181" s="14"/>
      <c r="G181" s="14"/>
      <c r="H181" s="14"/>
      <c r="I181" s="14"/>
      <c r="J181" s="14"/>
      <c r="K181" s="20">
        <v>70</v>
      </c>
      <c r="L181" s="14"/>
      <c r="M181" s="20">
        <v>0</v>
      </c>
      <c r="N181" s="14"/>
      <c r="O181" s="21">
        <v>0</v>
      </c>
      <c r="P181" s="14"/>
      <c r="Q181" s="1"/>
      <c r="R181" s="1"/>
      <c r="S181" s="1"/>
      <c r="T181" s="1"/>
      <c r="U181" s="1"/>
      <c r="V181" s="1"/>
    </row>
    <row r="182" spans="1:22" ht="15.75" x14ac:dyDescent="0.25">
      <c r="A182" s="46" t="s">
        <v>2</v>
      </c>
      <c r="B182" s="14"/>
      <c r="C182" s="46" t="s">
        <v>84</v>
      </c>
      <c r="D182" s="14"/>
      <c r="E182" s="14"/>
      <c r="F182" s="14"/>
      <c r="G182" s="14"/>
      <c r="H182" s="14"/>
      <c r="I182" s="14"/>
      <c r="J182" s="14"/>
      <c r="K182" s="47">
        <v>77700</v>
      </c>
      <c r="L182" s="14"/>
      <c r="M182" s="47">
        <v>37431.550000000003</v>
      </c>
      <c r="N182" s="14"/>
      <c r="O182" s="48">
        <v>48.17</v>
      </c>
      <c r="P182" s="14"/>
      <c r="Q182" s="1"/>
      <c r="R182" s="1"/>
      <c r="S182" s="1"/>
      <c r="T182" s="1"/>
      <c r="U182" s="1"/>
      <c r="V182" s="1"/>
    </row>
    <row r="183" spans="1:22" ht="15.75" x14ac:dyDescent="0.25">
      <c r="A183" s="22" t="s">
        <v>2</v>
      </c>
      <c r="B183" s="14"/>
      <c r="C183" s="22" t="s">
        <v>116</v>
      </c>
      <c r="D183" s="14"/>
      <c r="E183" s="22" t="s">
        <v>117</v>
      </c>
      <c r="F183" s="14"/>
      <c r="G183" s="14"/>
      <c r="H183" s="14"/>
      <c r="I183" s="14"/>
      <c r="J183" s="14"/>
      <c r="K183" s="20">
        <v>1700</v>
      </c>
      <c r="L183" s="14"/>
      <c r="M183" s="20">
        <v>1700</v>
      </c>
      <c r="N183" s="14"/>
      <c r="O183" s="21">
        <v>100</v>
      </c>
      <c r="P183" s="14"/>
      <c r="Q183" s="1"/>
      <c r="R183" s="1"/>
      <c r="S183" s="1"/>
      <c r="T183" s="1"/>
      <c r="U183" s="1"/>
      <c r="V183" s="1"/>
    </row>
    <row r="184" spans="1:22" ht="15.75" x14ac:dyDescent="0.25">
      <c r="A184" s="22" t="s">
        <v>2</v>
      </c>
      <c r="B184" s="14"/>
      <c r="C184" s="22" t="s">
        <v>120</v>
      </c>
      <c r="D184" s="14"/>
      <c r="E184" s="22" t="s">
        <v>121</v>
      </c>
      <c r="F184" s="14"/>
      <c r="G184" s="14"/>
      <c r="H184" s="14"/>
      <c r="I184" s="14"/>
      <c r="J184" s="14"/>
      <c r="K184" s="20" t="s">
        <v>2</v>
      </c>
      <c r="L184" s="14"/>
      <c r="M184" s="20">
        <v>1700</v>
      </c>
      <c r="N184" s="14"/>
      <c r="O184" s="21" t="s">
        <v>2</v>
      </c>
      <c r="P184" s="14"/>
      <c r="Q184" s="1"/>
      <c r="R184" s="1"/>
      <c r="S184" s="1"/>
      <c r="T184" s="1"/>
      <c r="U184" s="1"/>
      <c r="V184" s="1"/>
    </row>
    <row r="185" spans="1:22" ht="15.75" x14ac:dyDescent="0.25">
      <c r="A185" s="22" t="s">
        <v>2</v>
      </c>
      <c r="B185" s="14"/>
      <c r="C185" s="22" t="s">
        <v>124</v>
      </c>
      <c r="D185" s="14"/>
      <c r="E185" s="22" t="s">
        <v>125</v>
      </c>
      <c r="F185" s="14"/>
      <c r="G185" s="14"/>
      <c r="H185" s="14"/>
      <c r="I185" s="14"/>
      <c r="J185" s="14"/>
      <c r="K185" s="20">
        <v>75980</v>
      </c>
      <c r="L185" s="14"/>
      <c r="M185" s="20">
        <v>35731.550000000003</v>
      </c>
      <c r="N185" s="14"/>
      <c r="O185" s="21">
        <v>47.03</v>
      </c>
      <c r="P185" s="14"/>
      <c r="Q185" s="1"/>
      <c r="R185" s="1"/>
      <c r="S185" s="1"/>
      <c r="T185" s="1"/>
      <c r="U185" s="1"/>
      <c r="V185" s="1"/>
    </row>
    <row r="186" spans="1:22" ht="15.75" x14ac:dyDescent="0.25">
      <c r="A186" s="22" t="s">
        <v>2</v>
      </c>
      <c r="B186" s="14"/>
      <c r="C186" s="22" t="s">
        <v>150</v>
      </c>
      <c r="D186" s="14"/>
      <c r="E186" s="22" t="s">
        <v>151</v>
      </c>
      <c r="F186" s="14"/>
      <c r="G186" s="14"/>
      <c r="H186" s="14"/>
      <c r="I186" s="14"/>
      <c r="J186" s="14"/>
      <c r="K186" s="20" t="s">
        <v>2</v>
      </c>
      <c r="L186" s="14"/>
      <c r="M186" s="20">
        <v>6430</v>
      </c>
      <c r="N186" s="14"/>
      <c r="O186" s="21" t="s">
        <v>2</v>
      </c>
      <c r="P186" s="14"/>
      <c r="Q186" s="1"/>
      <c r="R186" s="1"/>
      <c r="S186" s="1"/>
      <c r="T186" s="1"/>
      <c r="U186" s="1"/>
      <c r="V186" s="1"/>
    </row>
    <row r="187" spans="1:22" ht="15.75" x14ac:dyDescent="0.25">
      <c r="A187" s="22" t="s">
        <v>2</v>
      </c>
      <c r="B187" s="14"/>
      <c r="C187" s="22" t="s">
        <v>128</v>
      </c>
      <c r="D187" s="14"/>
      <c r="E187" s="22" t="s">
        <v>129</v>
      </c>
      <c r="F187" s="14"/>
      <c r="G187" s="14"/>
      <c r="H187" s="14"/>
      <c r="I187" s="14"/>
      <c r="J187" s="14"/>
      <c r="K187" s="20" t="s">
        <v>2</v>
      </c>
      <c r="L187" s="14"/>
      <c r="M187" s="20">
        <v>858.58</v>
      </c>
      <c r="N187" s="14"/>
      <c r="O187" s="21" t="s">
        <v>2</v>
      </c>
      <c r="P187" s="14"/>
      <c r="Q187" s="1"/>
      <c r="R187" s="1"/>
      <c r="S187" s="1"/>
      <c r="T187" s="1"/>
      <c r="U187" s="1"/>
      <c r="V187" s="1"/>
    </row>
    <row r="188" spans="1:22" ht="15.75" x14ac:dyDescent="0.25">
      <c r="A188" s="22" t="s">
        <v>2</v>
      </c>
      <c r="B188" s="14"/>
      <c r="C188" s="22" t="s">
        <v>130</v>
      </c>
      <c r="D188" s="14"/>
      <c r="E188" s="22" t="s">
        <v>131</v>
      </c>
      <c r="F188" s="14"/>
      <c r="G188" s="14"/>
      <c r="H188" s="14"/>
      <c r="I188" s="14"/>
      <c r="J188" s="14"/>
      <c r="K188" s="20" t="s">
        <v>2</v>
      </c>
      <c r="L188" s="14"/>
      <c r="M188" s="20">
        <v>4464.45</v>
      </c>
      <c r="N188" s="14"/>
      <c r="O188" s="21" t="s">
        <v>2</v>
      </c>
      <c r="P188" s="14"/>
      <c r="Q188" s="1"/>
      <c r="R188" s="1"/>
      <c r="S188" s="1"/>
      <c r="T188" s="1"/>
      <c r="U188" s="1"/>
      <c r="V188" s="1"/>
    </row>
    <row r="189" spans="1:22" ht="15.75" x14ac:dyDescent="0.25">
      <c r="A189" s="22" t="s">
        <v>2</v>
      </c>
      <c r="B189" s="14"/>
      <c r="C189" s="22" t="s">
        <v>152</v>
      </c>
      <c r="D189" s="14"/>
      <c r="E189" s="22" t="s">
        <v>153</v>
      </c>
      <c r="F189" s="14"/>
      <c r="G189" s="14"/>
      <c r="H189" s="14"/>
      <c r="I189" s="14"/>
      <c r="J189" s="14"/>
      <c r="K189" s="20" t="s">
        <v>2</v>
      </c>
      <c r="L189" s="14"/>
      <c r="M189" s="20">
        <v>841.82</v>
      </c>
      <c r="N189" s="14"/>
      <c r="O189" s="21" t="s">
        <v>2</v>
      </c>
      <c r="P189" s="14"/>
      <c r="Q189" s="1"/>
      <c r="R189" s="1"/>
      <c r="S189" s="1"/>
      <c r="T189" s="1"/>
      <c r="U189" s="1"/>
      <c r="V189" s="1"/>
    </row>
    <row r="190" spans="1:22" ht="15.75" x14ac:dyDescent="0.25">
      <c r="A190" s="22" t="s">
        <v>2</v>
      </c>
      <c r="B190" s="14"/>
      <c r="C190" s="22" t="s">
        <v>154</v>
      </c>
      <c r="D190" s="14"/>
      <c r="E190" s="22" t="s">
        <v>155</v>
      </c>
      <c r="F190" s="14"/>
      <c r="G190" s="14"/>
      <c r="H190" s="14"/>
      <c r="I190" s="14"/>
      <c r="J190" s="14"/>
      <c r="K190" s="20" t="s">
        <v>2</v>
      </c>
      <c r="L190" s="14"/>
      <c r="M190" s="20">
        <v>608.95000000000005</v>
      </c>
      <c r="N190" s="14"/>
      <c r="O190" s="21" t="s">
        <v>2</v>
      </c>
      <c r="P190" s="14"/>
      <c r="Q190" s="1"/>
      <c r="R190" s="1"/>
      <c r="S190" s="1"/>
      <c r="T190" s="1"/>
      <c r="U190" s="1"/>
      <c r="V190" s="1"/>
    </row>
    <row r="191" spans="1:22" ht="15.75" x14ac:dyDescent="0.25">
      <c r="A191" s="22" t="s">
        <v>2</v>
      </c>
      <c r="B191" s="14"/>
      <c r="C191" s="22" t="s">
        <v>156</v>
      </c>
      <c r="D191" s="14"/>
      <c r="E191" s="22" t="s">
        <v>157</v>
      </c>
      <c r="F191" s="14"/>
      <c r="G191" s="14"/>
      <c r="H191" s="14"/>
      <c r="I191" s="14"/>
      <c r="J191" s="14"/>
      <c r="K191" s="20" t="s">
        <v>2</v>
      </c>
      <c r="L191" s="14"/>
      <c r="M191" s="20">
        <v>17291.54</v>
      </c>
      <c r="N191" s="14"/>
      <c r="O191" s="21" t="s">
        <v>2</v>
      </c>
      <c r="P191" s="14"/>
      <c r="Q191" s="1"/>
      <c r="R191" s="1"/>
      <c r="S191" s="1"/>
      <c r="T191" s="1"/>
      <c r="U191" s="1"/>
      <c r="V191" s="1"/>
    </row>
    <row r="192" spans="1:22" ht="15.75" x14ac:dyDescent="0.25">
      <c r="A192" s="22" t="s">
        <v>2</v>
      </c>
      <c r="B192" s="14"/>
      <c r="C192" s="22" t="s">
        <v>158</v>
      </c>
      <c r="D192" s="14"/>
      <c r="E192" s="22" t="s">
        <v>159</v>
      </c>
      <c r="F192" s="14"/>
      <c r="G192" s="14"/>
      <c r="H192" s="14"/>
      <c r="I192" s="14"/>
      <c r="J192" s="14"/>
      <c r="K192" s="20" t="s">
        <v>2</v>
      </c>
      <c r="L192" s="14"/>
      <c r="M192" s="20">
        <v>2483.9499999999998</v>
      </c>
      <c r="N192" s="14"/>
      <c r="O192" s="21" t="s">
        <v>2</v>
      </c>
      <c r="P192" s="14"/>
      <c r="Q192" s="1"/>
      <c r="R192" s="1"/>
      <c r="S192" s="1"/>
      <c r="T192" s="1"/>
      <c r="U192" s="1"/>
      <c r="V192" s="1"/>
    </row>
    <row r="193" spans="1:22" ht="15.75" x14ac:dyDescent="0.25">
      <c r="A193" s="22" t="s">
        <v>2</v>
      </c>
      <c r="B193" s="14"/>
      <c r="C193" s="22" t="s">
        <v>142</v>
      </c>
      <c r="D193" s="14"/>
      <c r="E193" s="22" t="s">
        <v>143</v>
      </c>
      <c r="F193" s="14"/>
      <c r="G193" s="14"/>
      <c r="H193" s="14"/>
      <c r="I193" s="14"/>
      <c r="J193" s="14"/>
      <c r="K193" s="20" t="s">
        <v>2</v>
      </c>
      <c r="L193" s="14"/>
      <c r="M193" s="20">
        <v>661.83</v>
      </c>
      <c r="N193" s="14"/>
      <c r="O193" s="21" t="s">
        <v>2</v>
      </c>
      <c r="P193" s="14"/>
      <c r="Q193" s="1"/>
      <c r="R193" s="1"/>
      <c r="S193" s="1"/>
      <c r="T193" s="1"/>
      <c r="U193" s="1"/>
      <c r="V193" s="1"/>
    </row>
    <row r="194" spans="1:22" ht="15.75" x14ac:dyDescent="0.25">
      <c r="A194" s="22" t="s">
        <v>2</v>
      </c>
      <c r="B194" s="14"/>
      <c r="C194" s="22" t="s">
        <v>144</v>
      </c>
      <c r="D194" s="14"/>
      <c r="E194" s="22" t="s">
        <v>145</v>
      </c>
      <c r="F194" s="14"/>
      <c r="G194" s="14"/>
      <c r="H194" s="14"/>
      <c r="I194" s="14"/>
      <c r="J194" s="14"/>
      <c r="K194" s="20" t="s">
        <v>2</v>
      </c>
      <c r="L194" s="14"/>
      <c r="M194" s="20">
        <v>1479.85</v>
      </c>
      <c r="N194" s="14"/>
      <c r="O194" s="21" t="s">
        <v>2</v>
      </c>
      <c r="P194" s="14"/>
      <c r="Q194" s="1"/>
      <c r="R194" s="1"/>
      <c r="S194" s="1"/>
      <c r="T194" s="1"/>
      <c r="U194" s="1"/>
      <c r="V194" s="1"/>
    </row>
    <row r="195" spans="1:22" ht="15.75" x14ac:dyDescent="0.25">
      <c r="A195" s="22" t="s">
        <v>2</v>
      </c>
      <c r="B195" s="14"/>
      <c r="C195" s="22" t="s">
        <v>160</v>
      </c>
      <c r="D195" s="14"/>
      <c r="E195" s="22" t="s">
        <v>161</v>
      </c>
      <c r="F195" s="14"/>
      <c r="G195" s="14"/>
      <c r="H195" s="14"/>
      <c r="I195" s="14"/>
      <c r="J195" s="14"/>
      <c r="K195" s="20" t="s">
        <v>2</v>
      </c>
      <c r="L195" s="14"/>
      <c r="M195" s="20">
        <v>419.42</v>
      </c>
      <c r="N195" s="14"/>
      <c r="O195" s="21" t="s">
        <v>2</v>
      </c>
      <c r="P195" s="14"/>
      <c r="Q195" s="1"/>
      <c r="R195" s="1"/>
      <c r="S195" s="1"/>
      <c r="T195" s="1"/>
      <c r="U195" s="1"/>
      <c r="V195" s="1"/>
    </row>
    <row r="196" spans="1:22" ht="15.75" x14ac:dyDescent="0.25">
      <c r="A196" s="22" t="s">
        <v>2</v>
      </c>
      <c r="B196" s="14"/>
      <c r="C196" s="22" t="s">
        <v>162</v>
      </c>
      <c r="D196" s="14"/>
      <c r="E196" s="22" t="s">
        <v>163</v>
      </c>
      <c r="F196" s="14"/>
      <c r="G196" s="14"/>
      <c r="H196" s="14"/>
      <c r="I196" s="14"/>
      <c r="J196" s="14"/>
      <c r="K196" s="20" t="s">
        <v>2</v>
      </c>
      <c r="L196" s="14"/>
      <c r="M196" s="20">
        <v>191.16</v>
      </c>
      <c r="N196" s="14"/>
      <c r="O196" s="21" t="s">
        <v>2</v>
      </c>
      <c r="P196" s="14"/>
      <c r="Q196" s="1"/>
      <c r="R196" s="1"/>
      <c r="S196" s="1"/>
      <c r="T196" s="1"/>
      <c r="U196" s="1"/>
      <c r="V196" s="1"/>
    </row>
    <row r="197" spans="1:22" ht="15.75" x14ac:dyDescent="0.25">
      <c r="A197" s="22" t="s">
        <v>2</v>
      </c>
      <c r="B197" s="14"/>
      <c r="C197" s="22" t="s">
        <v>148</v>
      </c>
      <c r="D197" s="14"/>
      <c r="E197" s="22" t="s">
        <v>149</v>
      </c>
      <c r="F197" s="14"/>
      <c r="G197" s="14"/>
      <c r="H197" s="14"/>
      <c r="I197" s="14"/>
      <c r="J197" s="14"/>
      <c r="K197" s="20">
        <v>20</v>
      </c>
      <c r="L197" s="14"/>
      <c r="M197" s="20">
        <v>0</v>
      </c>
      <c r="N197" s="14"/>
      <c r="O197" s="21">
        <v>0</v>
      </c>
      <c r="P197" s="14"/>
      <c r="Q197" s="1"/>
      <c r="R197" s="1"/>
      <c r="S197" s="1"/>
      <c r="T197" s="1"/>
      <c r="U197" s="1"/>
      <c r="V197" s="1"/>
    </row>
    <row r="198" spans="1:22" ht="15.75" x14ac:dyDescent="0.25">
      <c r="A198" s="46" t="s">
        <v>2</v>
      </c>
      <c r="B198" s="14"/>
      <c r="C198" s="46" t="s">
        <v>85</v>
      </c>
      <c r="D198" s="14"/>
      <c r="E198" s="14"/>
      <c r="F198" s="14"/>
      <c r="G198" s="14"/>
      <c r="H198" s="14"/>
      <c r="I198" s="14"/>
      <c r="J198" s="14"/>
      <c r="K198" s="47">
        <v>277800</v>
      </c>
      <c r="L198" s="14"/>
      <c r="M198" s="47">
        <v>275902.37</v>
      </c>
      <c r="N198" s="14"/>
      <c r="O198" s="48">
        <v>99.32</v>
      </c>
      <c r="P198" s="14"/>
      <c r="Q198" s="1"/>
      <c r="R198" s="1"/>
      <c r="S198" s="1"/>
      <c r="T198" s="1"/>
      <c r="U198" s="1"/>
      <c r="V198" s="1"/>
    </row>
    <row r="199" spans="1:22" ht="15.75" x14ac:dyDescent="0.25">
      <c r="A199" s="22" t="s">
        <v>2</v>
      </c>
      <c r="B199" s="14"/>
      <c r="C199" s="22" t="s">
        <v>116</v>
      </c>
      <c r="D199" s="14"/>
      <c r="E199" s="22" t="s">
        <v>117</v>
      </c>
      <c r="F199" s="14"/>
      <c r="G199" s="14"/>
      <c r="H199" s="14"/>
      <c r="I199" s="14"/>
      <c r="J199" s="14"/>
      <c r="K199" s="20">
        <v>277800</v>
      </c>
      <c r="L199" s="14"/>
      <c r="M199" s="20">
        <v>275902.37</v>
      </c>
      <c r="N199" s="14"/>
      <c r="O199" s="21">
        <v>99.32</v>
      </c>
      <c r="P199" s="14"/>
      <c r="Q199" s="1"/>
      <c r="R199" s="1"/>
      <c r="S199" s="1"/>
      <c r="T199" s="1"/>
      <c r="U199" s="1"/>
      <c r="V199" s="1"/>
    </row>
    <row r="200" spans="1:22" ht="15.75" x14ac:dyDescent="0.25">
      <c r="A200" s="22" t="s">
        <v>2</v>
      </c>
      <c r="B200" s="14"/>
      <c r="C200" s="22" t="s">
        <v>118</v>
      </c>
      <c r="D200" s="14"/>
      <c r="E200" s="22" t="s">
        <v>119</v>
      </c>
      <c r="F200" s="14"/>
      <c r="G200" s="14"/>
      <c r="H200" s="14"/>
      <c r="I200" s="14"/>
      <c r="J200" s="14"/>
      <c r="K200" s="20" t="s">
        <v>2</v>
      </c>
      <c r="L200" s="14"/>
      <c r="M200" s="20">
        <v>275902.37</v>
      </c>
      <c r="N200" s="14"/>
      <c r="O200" s="21" t="s">
        <v>2</v>
      </c>
      <c r="P200" s="14"/>
      <c r="Q200" s="1"/>
      <c r="R200" s="1"/>
      <c r="S200" s="1"/>
      <c r="T200" s="1"/>
      <c r="U200" s="1"/>
      <c r="V200" s="1"/>
    </row>
    <row r="201" spans="1:22" ht="15.75" x14ac:dyDescent="0.25">
      <c r="A201" s="46" t="s">
        <v>2</v>
      </c>
      <c r="B201" s="14"/>
      <c r="C201" s="46" t="s">
        <v>88</v>
      </c>
      <c r="D201" s="14"/>
      <c r="E201" s="14"/>
      <c r="F201" s="14"/>
      <c r="G201" s="14"/>
      <c r="H201" s="14"/>
      <c r="I201" s="14"/>
      <c r="J201" s="14"/>
      <c r="K201" s="47">
        <v>140</v>
      </c>
      <c r="L201" s="14"/>
      <c r="M201" s="47">
        <v>0</v>
      </c>
      <c r="N201" s="14"/>
      <c r="O201" s="48">
        <v>0</v>
      </c>
      <c r="P201" s="14"/>
      <c r="Q201" s="1"/>
      <c r="R201" s="1"/>
      <c r="S201" s="1"/>
      <c r="T201" s="1"/>
      <c r="U201" s="1"/>
      <c r="V201" s="1"/>
    </row>
    <row r="202" spans="1:22" ht="15.75" x14ac:dyDescent="0.25">
      <c r="A202" s="22" t="s">
        <v>2</v>
      </c>
      <c r="B202" s="14"/>
      <c r="C202" s="22" t="s">
        <v>124</v>
      </c>
      <c r="D202" s="14"/>
      <c r="E202" s="22" t="s">
        <v>125</v>
      </c>
      <c r="F202" s="14"/>
      <c r="G202" s="14"/>
      <c r="H202" s="14"/>
      <c r="I202" s="14"/>
      <c r="J202" s="14"/>
      <c r="K202" s="20">
        <v>140</v>
      </c>
      <c r="L202" s="14"/>
      <c r="M202" s="20">
        <v>0</v>
      </c>
      <c r="N202" s="14"/>
      <c r="O202" s="21">
        <v>0</v>
      </c>
      <c r="P202" s="14"/>
      <c r="Q202" s="1"/>
      <c r="R202" s="1"/>
      <c r="S202" s="1"/>
      <c r="T202" s="1"/>
      <c r="U202" s="1"/>
      <c r="V202" s="1"/>
    </row>
    <row r="203" spans="1:22" ht="15.75" x14ac:dyDescent="0.25">
      <c r="A203" s="43" t="s">
        <v>113</v>
      </c>
      <c r="B203" s="14"/>
      <c r="C203" s="43" t="s">
        <v>164</v>
      </c>
      <c r="D203" s="14"/>
      <c r="E203" s="43" t="s">
        <v>165</v>
      </c>
      <c r="F203" s="14"/>
      <c r="G203" s="14"/>
      <c r="H203" s="14"/>
      <c r="I203" s="14"/>
      <c r="J203" s="14"/>
      <c r="K203" s="44">
        <v>134800</v>
      </c>
      <c r="L203" s="14"/>
      <c r="M203" s="44">
        <v>76428.28</v>
      </c>
      <c r="N203" s="14"/>
      <c r="O203" s="45">
        <v>56.7</v>
      </c>
      <c r="P203" s="14"/>
      <c r="Q203" s="1"/>
      <c r="R203" s="1"/>
      <c r="S203" s="1"/>
      <c r="T203" s="1"/>
      <c r="U203" s="1"/>
      <c r="V203" s="1"/>
    </row>
    <row r="204" spans="1:22" ht="15.75" x14ac:dyDescent="0.25">
      <c r="A204" s="46" t="s">
        <v>2</v>
      </c>
      <c r="B204" s="14"/>
      <c r="C204" s="46" t="s">
        <v>83</v>
      </c>
      <c r="D204" s="14"/>
      <c r="E204" s="14"/>
      <c r="F204" s="14"/>
      <c r="G204" s="14"/>
      <c r="H204" s="14"/>
      <c r="I204" s="14"/>
      <c r="J204" s="14"/>
      <c r="K204" s="47">
        <v>67000</v>
      </c>
      <c r="L204" s="14"/>
      <c r="M204" s="47">
        <v>23896.12</v>
      </c>
      <c r="N204" s="14"/>
      <c r="O204" s="48">
        <v>35.67</v>
      </c>
      <c r="P204" s="14"/>
      <c r="Q204" s="1"/>
      <c r="R204" s="1"/>
      <c r="S204" s="1"/>
      <c r="T204" s="1"/>
      <c r="U204" s="1"/>
      <c r="V204" s="1"/>
    </row>
    <row r="205" spans="1:22" ht="15.75" x14ac:dyDescent="0.25">
      <c r="A205" s="22" t="s">
        <v>2</v>
      </c>
      <c r="B205" s="14"/>
      <c r="C205" s="22" t="s">
        <v>124</v>
      </c>
      <c r="D205" s="14"/>
      <c r="E205" s="22" t="s">
        <v>125</v>
      </c>
      <c r="F205" s="14"/>
      <c r="G205" s="14"/>
      <c r="H205" s="14"/>
      <c r="I205" s="14"/>
      <c r="J205" s="14"/>
      <c r="K205" s="20">
        <v>67000</v>
      </c>
      <c r="L205" s="14"/>
      <c r="M205" s="20">
        <v>23896.12</v>
      </c>
      <c r="N205" s="14"/>
      <c r="O205" s="21">
        <v>35.67</v>
      </c>
      <c r="P205" s="14"/>
      <c r="Q205" s="1"/>
      <c r="R205" s="1"/>
      <c r="S205" s="1"/>
      <c r="T205" s="1"/>
      <c r="U205" s="1"/>
      <c r="V205" s="1"/>
    </row>
    <row r="206" spans="1:22" ht="15.75" x14ac:dyDescent="0.25">
      <c r="A206" s="22" t="s">
        <v>2</v>
      </c>
      <c r="B206" s="14"/>
      <c r="C206" s="22" t="s">
        <v>166</v>
      </c>
      <c r="D206" s="14"/>
      <c r="E206" s="22" t="s">
        <v>167</v>
      </c>
      <c r="F206" s="14"/>
      <c r="G206" s="14"/>
      <c r="H206" s="14"/>
      <c r="I206" s="14"/>
      <c r="J206" s="14"/>
      <c r="K206" s="20" t="s">
        <v>2</v>
      </c>
      <c r="L206" s="14"/>
      <c r="M206" s="20">
        <v>9762.5499999999993</v>
      </c>
      <c r="N206" s="14"/>
      <c r="O206" s="21" t="s">
        <v>2</v>
      </c>
      <c r="P206" s="14"/>
      <c r="Q206" s="1"/>
      <c r="R206" s="1"/>
      <c r="S206" s="1"/>
      <c r="T206" s="1"/>
      <c r="U206" s="1"/>
      <c r="V206" s="1"/>
    </row>
    <row r="207" spans="1:22" ht="15.75" x14ac:dyDescent="0.25">
      <c r="A207" s="22" t="s">
        <v>2</v>
      </c>
      <c r="B207" s="14"/>
      <c r="C207" s="22" t="s">
        <v>158</v>
      </c>
      <c r="D207" s="14"/>
      <c r="E207" s="22" t="s">
        <v>159</v>
      </c>
      <c r="F207" s="14"/>
      <c r="G207" s="14"/>
      <c r="H207" s="14"/>
      <c r="I207" s="14"/>
      <c r="J207" s="14"/>
      <c r="K207" s="20" t="s">
        <v>2</v>
      </c>
      <c r="L207" s="14"/>
      <c r="M207" s="20">
        <v>14133.57</v>
      </c>
      <c r="N207" s="14"/>
      <c r="O207" s="21" t="s">
        <v>2</v>
      </c>
      <c r="P207" s="14"/>
      <c r="Q207" s="1"/>
      <c r="R207" s="1"/>
      <c r="S207" s="1"/>
      <c r="T207" s="1"/>
      <c r="U207" s="1"/>
      <c r="V207" s="1"/>
    </row>
    <row r="208" spans="1:22" ht="15.75" x14ac:dyDescent="0.25">
      <c r="A208" s="46" t="s">
        <v>2</v>
      </c>
      <c r="B208" s="14"/>
      <c r="C208" s="46" t="s">
        <v>84</v>
      </c>
      <c r="D208" s="14"/>
      <c r="E208" s="14"/>
      <c r="F208" s="14"/>
      <c r="G208" s="14"/>
      <c r="H208" s="14"/>
      <c r="I208" s="14"/>
      <c r="J208" s="14"/>
      <c r="K208" s="47">
        <v>9000</v>
      </c>
      <c r="L208" s="14"/>
      <c r="M208" s="47">
        <v>4100.4399999999996</v>
      </c>
      <c r="N208" s="14"/>
      <c r="O208" s="48">
        <v>45.56</v>
      </c>
      <c r="P208" s="14"/>
      <c r="Q208" s="1"/>
      <c r="R208" s="1"/>
      <c r="S208" s="1"/>
      <c r="T208" s="1"/>
      <c r="U208" s="1"/>
      <c r="V208" s="1"/>
    </row>
    <row r="209" spans="1:22" ht="15.75" x14ac:dyDescent="0.25">
      <c r="A209" s="22" t="s">
        <v>2</v>
      </c>
      <c r="B209" s="14"/>
      <c r="C209" s="22" t="s">
        <v>124</v>
      </c>
      <c r="D209" s="14"/>
      <c r="E209" s="22" t="s">
        <v>125</v>
      </c>
      <c r="F209" s="14"/>
      <c r="G209" s="14"/>
      <c r="H209" s="14"/>
      <c r="I209" s="14"/>
      <c r="J209" s="14"/>
      <c r="K209" s="20">
        <v>9000</v>
      </c>
      <c r="L209" s="14"/>
      <c r="M209" s="20">
        <v>4100.4399999999996</v>
      </c>
      <c r="N209" s="14"/>
      <c r="O209" s="21">
        <v>45.56</v>
      </c>
      <c r="P209" s="14"/>
      <c r="Q209" s="1"/>
      <c r="R209" s="1"/>
      <c r="S209" s="1"/>
      <c r="T209" s="1"/>
      <c r="U209" s="1"/>
      <c r="V209" s="1"/>
    </row>
    <row r="210" spans="1:22" ht="15.75" x14ac:dyDescent="0.25">
      <c r="A210" s="22" t="s">
        <v>2</v>
      </c>
      <c r="B210" s="14"/>
      <c r="C210" s="22" t="s">
        <v>168</v>
      </c>
      <c r="D210" s="14"/>
      <c r="E210" s="22" t="s">
        <v>169</v>
      </c>
      <c r="F210" s="14"/>
      <c r="G210" s="14"/>
      <c r="H210" s="14"/>
      <c r="I210" s="14"/>
      <c r="J210" s="14"/>
      <c r="K210" s="20" t="s">
        <v>2</v>
      </c>
      <c r="L210" s="14"/>
      <c r="M210" s="20">
        <v>4100.4399999999996</v>
      </c>
      <c r="N210" s="14"/>
      <c r="O210" s="21" t="s">
        <v>2</v>
      </c>
      <c r="P210" s="14"/>
      <c r="Q210" s="1"/>
      <c r="R210" s="1"/>
      <c r="S210" s="1"/>
      <c r="T210" s="1"/>
      <c r="U210" s="1"/>
      <c r="V210" s="1"/>
    </row>
    <row r="211" spans="1:22" ht="15.75" x14ac:dyDescent="0.25">
      <c r="A211" s="46" t="s">
        <v>2</v>
      </c>
      <c r="B211" s="14"/>
      <c r="C211" s="46" t="s">
        <v>85</v>
      </c>
      <c r="D211" s="14"/>
      <c r="E211" s="14"/>
      <c r="F211" s="14"/>
      <c r="G211" s="14"/>
      <c r="H211" s="14"/>
      <c r="I211" s="14"/>
      <c r="J211" s="14"/>
      <c r="K211" s="47">
        <v>58800</v>
      </c>
      <c r="L211" s="14"/>
      <c r="M211" s="47">
        <v>48431.72</v>
      </c>
      <c r="N211" s="14"/>
      <c r="O211" s="48">
        <v>82.37</v>
      </c>
      <c r="P211" s="14"/>
      <c r="Q211" s="1"/>
      <c r="R211" s="1"/>
      <c r="S211" s="1"/>
      <c r="T211" s="1"/>
      <c r="U211" s="1"/>
      <c r="V211" s="1"/>
    </row>
    <row r="212" spans="1:22" ht="15.75" x14ac:dyDescent="0.25">
      <c r="A212" s="22" t="s">
        <v>2</v>
      </c>
      <c r="B212" s="14"/>
      <c r="C212" s="22" t="s">
        <v>124</v>
      </c>
      <c r="D212" s="14"/>
      <c r="E212" s="22" t="s">
        <v>125</v>
      </c>
      <c r="F212" s="14"/>
      <c r="G212" s="14"/>
      <c r="H212" s="14"/>
      <c r="I212" s="14"/>
      <c r="J212" s="14"/>
      <c r="K212" s="20">
        <v>58800</v>
      </c>
      <c r="L212" s="14"/>
      <c r="M212" s="20">
        <v>48431.72</v>
      </c>
      <c r="N212" s="14"/>
      <c r="O212" s="21">
        <v>82.37</v>
      </c>
      <c r="P212" s="14"/>
      <c r="Q212" s="1"/>
      <c r="R212" s="1"/>
      <c r="S212" s="1"/>
      <c r="T212" s="1"/>
      <c r="U212" s="1"/>
      <c r="V212" s="1"/>
    </row>
    <row r="213" spans="1:22" ht="15.75" x14ac:dyDescent="0.25">
      <c r="A213" s="22" t="s">
        <v>2</v>
      </c>
      <c r="B213" s="14"/>
      <c r="C213" s="22" t="s">
        <v>150</v>
      </c>
      <c r="D213" s="14"/>
      <c r="E213" s="22" t="s">
        <v>151</v>
      </c>
      <c r="F213" s="14"/>
      <c r="G213" s="14"/>
      <c r="H213" s="14"/>
      <c r="I213" s="14"/>
      <c r="J213" s="14"/>
      <c r="K213" s="20" t="s">
        <v>2</v>
      </c>
      <c r="L213" s="14"/>
      <c r="M213" s="20">
        <v>182.61</v>
      </c>
      <c r="N213" s="14"/>
      <c r="O213" s="21" t="s">
        <v>2</v>
      </c>
      <c r="P213" s="14"/>
      <c r="Q213" s="1"/>
      <c r="R213" s="1"/>
      <c r="S213" s="1"/>
      <c r="T213" s="1"/>
      <c r="U213" s="1"/>
      <c r="V213" s="1"/>
    </row>
    <row r="214" spans="1:22" ht="15.75" x14ac:dyDescent="0.25">
      <c r="A214" s="22" t="s">
        <v>2</v>
      </c>
      <c r="B214" s="14"/>
      <c r="C214" s="22" t="s">
        <v>166</v>
      </c>
      <c r="D214" s="14"/>
      <c r="E214" s="22" t="s">
        <v>167</v>
      </c>
      <c r="F214" s="14"/>
      <c r="G214" s="14"/>
      <c r="H214" s="14"/>
      <c r="I214" s="14"/>
      <c r="J214" s="14"/>
      <c r="K214" s="20" t="s">
        <v>2</v>
      </c>
      <c r="L214" s="14"/>
      <c r="M214" s="20">
        <v>6125.91</v>
      </c>
      <c r="N214" s="14"/>
      <c r="O214" s="21" t="s">
        <v>2</v>
      </c>
      <c r="P214" s="14"/>
      <c r="Q214" s="1"/>
      <c r="R214" s="1"/>
      <c r="S214" s="1"/>
      <c r="T214" s="1"/>
      <c r="U214" s="1"/>
      <c r="V214" s="1"/>
    </row>
    <row r="215" spans="1:22" ht="15.75" x14ac:dyDescent="0.25">
      <c r="A215" s="22" t="s">
        <v>2</v>
      </c>
      <c r="B215" s="14"/>
      <c r="C215" s="22" t="s">
        <v>158</v>
      </c>
      <c r="D215" s="14"/>
      <c r="E215" s="22" t="s">
        <v>159</v>
      </c>
      <c r="F215" s="14"/>
      <c r="G215" s="14"/>
      <c r="H215" s="14"/>
      <c r="I215" s="14"/>
      <c r="J215" s="14"/>
      <c r="K215" s="20" t="s">
        <v>2</v>
      </c>
      <c r="L215" s="14"/>
      <c r="M215" s="20">
        <v>39864.75</v>
      </c>
      <c r="N215" s="14"/>
      <c r="O215" s="21" t="s">
        <v>2</v>
      </c>
      <c r="P215" s="14"/>
      <c r="Q215" s="1"/>
      <c r="R215" s="1"/>
      <c r="S215" s="1"/>
      <c r="T215" s="1"/>
      <c r="U215" s="1"/>
      <c r="V215" s="1"/>
    </row>
    <row r="216" spans="1:22" ht="15.75" x14ac:dyDescent="0.25">
      <c r="A216" s="22" t="s">
        <v>2</v>
      </c>
      <c r="B216" s="14"/>
      <c r="C216" s="22" t="s">
        <v>142</v>
      </c>
      <c r="D216" s="14"/>
      <c r="E216" s="22" t="s">
        <v>143</v>
      </c>
      <c r="F216" s="14"/>
      <c r="G216" s="14"/>
      <c r="H216" s="14"/>
      <c r="I216" s="14"/>
      <c r="J216" s="14"/>
      <c r="K216" s="20" t="s">
        <v>2</v>
      </c>
      <c r="L216" s="14"/>
      <c r="M216" s="20">
        <v>2258.4499999999998</v>
      </c>
      <c r="N216" s="14"/>
      <c r="O216" s="21" t="s">
        <v>2</v>
      </c>
      <c r="P216" s="14"/>
      <c r="Q216" s="1"/>
      <c r="R216" s="1"/>
      <c r="S216" s="1"/>
      <c r="T216" s="1"/>
      <c r="U216" s="1"/>
      <c r="V216" s="1"/>
    </row>
    <row r="217" spans="1:22" ht="15.75" x14ac:dyDescent="0.25">
      <c r="A217" s="43" t="s">
        <v>113</v>
      </c>
      <c r="B217" s="14"/>
      <c r="C217" s="43" t="s">
        <v>170</v>
      </c>
      <c r="D217" s="14"/>
      <c r="E217" s="43" t="s">
        <v>171</v>
      </c>
      <c r="F217" s="14"/>
      <c r="G217" s="14"/>
      <c r="H217" s="14"/>
      <c r="I217" s="14"/>
      <c r="J217" s="14"/>
      <c r="K217" s="44">
        <v>37600</v>
      </c>
      <c r="L217" s="14"/>
      <c r="M217" s="44">
        <v>4198.6899999999996</v>
      </c>
      <c r="N217" s="14"/>
      <c r="O217" s="45">
        <v>11.17</v>
      </c>
      <c r="P217" s="14"/>
      <c r="Q217" s="1"/>
      <c r="R217" s="1"/>
      <c r="S217" s="1"/>
      <c r="T217" s="1"/>
      <c r="U217" s="1"/>
      <c r="V217" s="1"/>
    </row>
    <row r="218" spans="1:22" ht="15.75" x14ac:dyDescent="0.25">
      <c r="A218" s="46" t="s">
        <v>2</v>
      </c>
      <c r="B218" s="14"/>
      <c r="C218" s="46" t="s">
        <v>83</v>
      </c>
      <c r="D218" s="14"/>
      <c r="E218" s="14"/>
      <c r="F218" s="14"/>
      <c r="G218" s="14"/>
      <c r="H218" s="14"/>
      <c r="I218" s="14"/>
      <c r="J218" s="14"/>
      <c r="K218" s="47">
        <v>15000</v>
      </c>
      <c r="L218" s="14"/>
      <c r="M218" s="47">
        <v>0</v>
      </c>
      <c r="N218" s="14"/>
      <c r="O218" s="48">
        <v>0</v>
      </c>
      <c r="P218" s="14"/>
      <c r="Q218" s="1"/>
      <c r="R218" s="1"/>
      <c r="S218" s="1"/>
      <c r="T218" s="1"/>
      <c r="U218" s="1"/>
      <c r="V218" s="1"/>
    </row>
    <row r="219" spans="1:22" ht="15.75" x14ac:dyDescent="0.25">
      <c r="A219" s="22" t="s">
        <v>2</v>
      </c>
      <c r="B219" s="14"/>
      <c r="C219" s="22" t="s">
        <v>172</v>
      </c>
      <c r="D219" s="14"/>
      <c r="E219" s="22" t="s">
        <v>173</v>
      </c>
      <c r="F219" s="14"/>
      <c r="G219" s="14"/>
      <c r="H219" s="14"/>
      <c r="I219" s="14"/>
      <c r="J219" s="14"/>
      <c r="K219" s="20">
        <v>15000</v>
      </c>
      <c r="L219" s="14"/>
      <c r="M219" s="20">
        <v>0</v>
      </c>
      <c r="N219" s="14"/>
      <c r="O219" s="21">
        <v>0</v>
      </c>
      <c r="P219" s="14"/>
      <c r="Q219" s="1"/>
      <c r="R219" s="1"/>
      <c r="S219" s="1"/>
      <c r="T219" s="1"/>
      <c r="U219" s="1"/>
      <c r="V219" s="1"/>
    </row>
    <row r="220" spans="1:22" ht="15.75" x14ac:dyDescent="0.25">
      <c r="A220" s="46" t="s">
        <v>2</v>
      </c>
      <c r="B220" s="14"/>
      <c r="C220" s="46" t="s">
        <v>84</v>
      </c>
      <c r="D220" s="14"/>
      <c r="E220" s="14"/>
      <c r="F220" s="14"/>
      <c r="G220" s="14"/>
      <c r="H220" s="14"/>
      <c r="I220" s="14"/>
      <c r="J220" s="14"/>
      <c r="K220" s="47">
        <v>7600</v>
      </c>
      <c r="L220" s="14"/>
      <c r="M220" s="47">
        <v>4198.6899999999996</v>
      </c>
      <c r="N220" s="14"/>
      <c r="O220" s="48">
        <v>55.25</v>
      </c>
      <c r="P220" s="14"/>
      <c r="Q220" s="1"/>
      <c r="R220" s="1"/>
      <c r="S220" s="1"/>
      <c r="T220" s="1"/>
      <c r="U220" s="1"/>
      <c r="V220" s="1"/>
    </row>
    <row r="221" spans="1:22" ht="15.75" x14ac:dyDescent="0.25">
      <c r="A221" s="22" t="s">
        <v>2</v>
      </c>
      <c r="B221" s="14"/>
      <c r="C221" s="22" t="s">
        <v>174</v>
      </c>
      <c r="D221" s="14"/>
      <c r="E221" s="22" t="s">
        <v>175</v>
      </c>
      <c r="F221" s="14"/>
      <c r="G221" s="14"/>
      <c r="H221" s="14"/>
      <c r="I221" s="14"/>
      <c r="J221" s="14"/>
      <c r="K221" s="20">
        <v>6900</v>
      </c>
      <c r="L221" s="14"/>
      <c r="M221" s="20">
        <v>4198.6899999999996</v>
      </c>
      <c r="N221" s="14"/>
      <c r="O221" s="21">
        <v>60.85</v>
      </c>
      <c r="P221" s="14"/>
      <c r="Q221" s="1"/>
      <c r="R221" s="1"/>
      <c r="S221" s="1"/>
      <c r="T221" s="1"/>
      <c r="U221" s="1"/>
      <c r="V221" s="1"/>
    </row>
    <row r="222" spans="1:22" ht="15.75" x14ac:dyDescent="0.25">
      <c r="A222" s="22" t="s">
        <v>2</v>
      </c>
      <c r="B222" s="14"/>
      <c r="C222" s="22" t="s">
        <v>176</v>
      </c>
      <c r="D222" s="14"/>
      <c r="E222" s="22" t="s">
        <v>177</v>
      </c>
      <c r="F222" s="14"/>
      <c r="G222" s="14"/>
      <c r="H222" s="14"/>
      <c r="I222" s="14"/>
      <c r="J222" s="14"/>
      <c r="K222" s="20" t="s">
        <v>2</v>
      </c>
      <c r="L222" s="14"/>
      <c r="M222" s="20">
        <v>4198.6899999999996</v>
      </c>
      <c r="N222" s="14"/>
      <c r="O222" s="21" t="s">
        <v>2</v>
      </c>
      <c r="P222" s="14"/>
      <c r="Q222" s="1"/>
      <c r="R222" s="1"/>
      <c r="S222" s="1"/>
      <c r="T222" s="1"/>
      <c r="U222" s="1"/>
      <c r="V222" s="1"/>
    </row>
    <row r="223" spans="1:22" ht="15.75" x14ac:dyDescent="0.25">
      <c r="A223" s="22" t="s">
        <v>2</v>
      </c>
      <c r="B223" s="14"/>
      <c r="C223" s="22" t="s">
        <v>172</v>
      </c>
      <c r="D223" s="14"/>
      <c r="E223" s="22" t="s">
        <v>173</v>
      </c>
      <c r="F223" s="14"/>
      <c r="G223" s="14"/>
      <c r="H223" s="14"/>
      <c r="I223" s="14"/>
      <c r="J223" s="14"/>
      <c r="K223" s="20">
        <v>700</v>
      </c>
      <c r="L223" s="14"/>
      <c r="M223" s="20">
        <v>0</v>
      </c>
      <c r="N223" s="14"/>
      <c r="O223" s="21">
        <v>0</v>
      </c>
      <c r="P223" s="14"/>
      <c r="Q223" s="1"/>
      <c r="R223" s="1"/>
      <c r="S223" s="1"/>
      <c r="T223" s="1"/>
      <c r="U223" s="1"/>
      <c r="V223" s="1"/>
    </row>
    <row r="224" spans="1:22" ht="15.75" x14ac:dyDescent="0.25">
      <c r="A224" s="46" t="s">
        <v>2</v>
      </c>
      <c r="B224" s="14"/>
      <c r="C224" s="46" t="s">
        <v>85</v>
      </c>
      <c r="D224" s="14"/>
      <c r="E224" s="14"/>
      <c r="F224" s="14"/>
      <c r="G224" s="14"/>
      <c r="H224" s="14"/>
      <c r="I224" s="14"/>
      <c r="J224" s="14"/>
      <c r="K224" s="47">
        <v>15000</v>
      </c>
      <c r="L224" s="14"/>
      <c r="M224" s="47">
        <v>0</v>
      </c>
      <c r="N224" s="14"/>
      <c r="O224" s="48">
        <v>0</v>
      </c>
      <c r="P224" s="14"/>
      <c r="Q224" s="1"/>
      <c r="R224" s="1"/>
      <c r="S224" s="1"/>
      <c r="T224" s="1"/>
      <c r="U224" s="1"/>
      <c r="V224" s="1"/>
    </row>
    <row r="225" spans="1:22" ht="15.75" x14ac:dyDescent="0.25">
      <c r="A225" s="22" t="s">
        <v>2</v>
      </c>
      <c r="B225" s="14"/>
      <c r="C225" s="22" t="s">
        <v>172</v>
      </c>
      <c r="D225" s="14"/>
      <c r="E225" s="22" t="s">
        <v>173</v>
      </c>
      <c r="F225" s="14"/>
      <c r="G225" s="14"/>
      <c r="H225" s="14"/>
      <c r="I225" s="14"/>
      <c r="J225" s="14"/>
      <c r="K225" s="20">
        <v>15000</v>
      </c>
      <c r="L225" s="14"/>
      <c r="M225" s="20">
        <v>0</v>
      </c>
      <c r="N225" s="14"/>
      <c r="O225" s="21">
        <v>0</v>
      </c>
      <c r="P225" s="14"/>
      <c r="Q225" s="1"/>
      <c r="R225" s="1"/>
      <c r="S225" s="1"/>
      <c r="T225" s="1"/>
      <c r="U225" s="1"/>
      <c r="V225" s="1"/>
    </row>
    <row r="226" spans="1:22" ht="15.75" x14ac:dyDescent="0.25">
      <c r="A226" s="43" t="s">
        <v>113</v>
      </c>
      <c r="B226" s="14"/>
      <c r="C226" s="43" t="s">
        <v>178</v>
      </c>
      <c r="D226" s="14"/>
      <c r="E226" s="43" t="s">
        <v>179</v>
      </c>
      <c r="F226" s="14"/>
      <c r="G226" s="14"/>
      <c r="H226" s="14"/>
      <c r="I226" s="14"/>
      <c r="J226" s="14"/>
      <c r="K226" s="44">
        <v>46500</v>
      </c>
      <c r="L226" s="14"/>
      <c r="M226" s="44">
        <v>46500</v>
      </c>
      <c r="N226" s="14"/>
      <c r="O226" s="45">
        <v>100</v>
      </c>
      <c r="P226" s="14"/>
      <c r="Q226" s="1"/>
      <c r="R226" s="1"/>
      <c r="S226" s="1"/>
      <c r="T226" s="1"/>
      <c r="U226" s="1"/>
      <c r="V226" s="1"/>
    </row>
    <row r="227" spans="1:22" ht="15.75" x14ac:dyDescent="0.25">
      <c r="A227" s="46" t="s">
        <v>2</v>
      </c>
      <c r="B227" s="14"/>
      <c r="C227" s="46" t="s">
        <v>83</v>
      </c>
      <c r="D227" s="14"/>
      <c r="E227" s="14"/>
      <c r="F227" s="14"/>
      <c r="G227" s="14"/>
      <c r="H227" s="14"/>
      <c r="I227" s="14"/>
      <c r="J227" s="14"/>
      <c r="K227" s="47">
        <v>20000</v>
      </c>
      <c r="L227" s="14"/>
      <c r="M227" s="47">
        <v>20000</v>
      </c>
      <c r="N227" s="14"/>
      <c r="O227" s="48">
        <v>100</v>
      </c>
      <c r="P227" s="14"/>
      <c r="Q227" s="1"/>
      <c r="R227" s="1"/>
      <c r="S227" s="1"/>
      <c r="T227" s="1"/>
      <c r="U227" s="1"/>
      <c r="V227" s="1"/>
    </row>
    <row r="228" spans="1:22" ht="15.75" x14ac:dyDescent="0.25">
      <c r="A228" s="22" t="s">
        <v>2</v>
      </c>
      <c r="B228" s="14"/>
      <c r="C228" s="22" t="s">
        <v>124</v>
      </c>
      <c r="D228" s="14"/>
      <c r="E228" s="22" t="s">
        <v>125</v>
      </c>
      <c r="F228" s="14"/>
      <c r="G228" s="14"/>
      <c r="H228" s="14"/>
      <c r="I228" s="14"/>
      <c r="J228" s="14"/>
      <c r="K228" s="20">
        <v>20000</v>
      </c>
      <c r="L228" s="14"/>
      <c r="M228" s="20">
        <v>20000</v>
      </c>
      <c r="N228" s="14"/>
      <c r="O228" s="21">
        <v>100</v>
      </c>
      <c r="P228" s="14"/>
      <c r="Q228" s="1"/>
      <c r="R228" s="1"/>
      <c r="S228" s="1"/>
      <c r="T228" s="1"/>
      <c r="U228" s="1"/>
      <c r="V228" s="1"/>
    </row>
    <row r="229" spans="1:22" ht="15.75" x14ac:dyDescent="0.25">
      <c r="A229" s="22" t="s">
        <v>2</v>
      </c>
      <c r="B229" s="14"/>
      <c r="C229" s="22" t="s">
        <v>158</v>
      </c>
      <c r="D229" s="14"/>
      <c r="E229" s="22" t="s">
        <v>159</v>
      </c>
      <c r="F229" s="14"/>
      <c r="G229" s="14"/>
      <c r="H229" s="14"/>
      <c r="I229" s="14"/>
      <c r="J229" s="14"/>
      <c r="K229" s="20" t="s">
        <v>2</v>
      </c>
      <c r="L229" s="14"/>
      <c r="M229" s="20">
        <v>20000</v>
      </c>
      <c r="N229" s="14"/>
      <c r="O229" s="21" t="s">
        <v>2</v>
      </c>
      <c r="P229" s="14"/>
      <c r="Q229" s="1"/>
      <c r="R229" s="1"/>
      <c r="S229" s="1"/>
      <c r="T229" s="1"/>
      <c r="U229" s="1"/>
      <c r="V229" s="1"/>
    </row>
    <row r="230" spans="1:22" ht="15.75" x14ac:dyDescent="0.25">
      <c r="A230" s="46" t="s">
        <v>2</v>
      </c>
      <c r="B230" s="14"/>
      <c r="C230" s="46" t="s">
        <v>85</v>
      </c>
      <c r="D230" s="14"/>
      <c r="E230" s="14"/>
      <c r="F230" s="14"/>
      <c r="G230" s="14"/>
      <c r="H230" s="14"/>
      <c r="I230" s="14"/>
      <c r="J230" s="14"/>
      <c r="K230" s="47">
        <v>26500</v>
      </c>
      <c r="L230" s="14"/>
      <c r="M230" s="47">
        <v>26500</v>
      </c>
      <c r="N230" s="14"/>
      <c r="O230" s="48">
        <v>100</v>
      </c>
      <c r="P230" s="14"/>
      <c r="Q230" s="1"/>
      <c r="R230" s="1"/>
      <c r="S230" s="1"/>
      <c r="T230" s="1"/>
      <c r="U230" s="1"/>
      <c r="V230" s="1"/>
    </row>
    <row r="231" spans="1:22" ht="15.75" x14ac:dyDescent="0.25">
      <c r="A231" s="22" t="s">
        <v>2</v>
      </c>
      <c r="B231" s="14"/>
      <c r="C231" s="22" t="s">
        <v>124</v>
      </c>
      <c r="D231" s="14"/>
      <c r="E231" s="22" t="s">
        <v>125</v>
      </c>
      <c r="F231" s="14"/>
      <c r="G231" s="14"/>
      <c r="H231" s="14"/>
      <c r="I231" s="14"/>
      <c r="J231" s="14"/>
      <c r="K231" s="20">
        <v>26500</v>
      </c>
      <c r="L231" s="14"/>
      <c r="M231" s="20">
        <v>26500</v>
      </c>
      <c r="N231" s="14"/>
      <c r="O231" s="21">
        <v>100</v>
      </c>
      <c r="P231" s="14"/>
      <c r="Q231" s="1"/>
      <c r="R231" s="1"/>
      <c r="S231" s="1"/>
      <c r="T231" s="1"/>
      <c r="U231" s="1"/>
      <c r="V231" s="1"/>
    </row>
    <row r="232" spans="1:22" ht="15.75" x14ac:dyDescent="0.25">
      <c r="A232" s="22" t="s">
        <v>2</v>
      </c>
      <c r="B232" s="14"/>
      <c r="C232" s="22" t="s">
        <v>156</v>
      </c>
      <c r="D232" s="14"/>
      <c r="E232" s="22" t="s">
        <v>157</v>
      </c>
      <c r="F232" s="14"/>
      <c r="G232" s="14"/>
      <c r="H232" s="14"/>
      <c r="I232" s="14"/>
      <c r="J232" s="14"/>
      <c r="K232" s="20" t="s">
        <v>2</v>
      </c>
      <c r="L232" s="14"/>
      <c r="M232" s="20">
        <v>10223.799999999999</v>
      </c>
      <c r="N232" s="14"/>
      <c r="O232" s="21" t="s">
        <v>2</v>
      </c>
      <c r="P232" s="14"/>
      <c r="Q232" s="1"/>
      <c r="R232" s="1"/>
      <c r="S232" s="1"/>
      <c r="T232" s="1"/>
      <c r="U232" s="1"/>
      <c r="V232" s="1"/>
    </row>
    <row r="233" spans="1:22" ht="15.75" x14ac:dyDescent="0.25">
      <c r="A233" s="22" t="s">
        <v>2</v>
      </c>
      <c r="B233" s="14"/>
      <c r="C233" s="22" t="s">
        <v>158</v>
      </c>
      <c r="D233" s="14"/>
      <c r="E233" s="22" t="s">
        <v>159</v>
      </c>
      <c r="F233" s="14"/>
      <c r="G233" s="14"/>
      <c r="H233" s="14"/>
      <c r="I233" s="14"/>
      <c r="J233" s="14"/>
      <c r="K233" s="20" t="s">
        <v>2</v>
      </c>
      <c r="L233" s="14"/>
      <c r="M233" s="20">
        <v>9422.76</v>
      </c>
      <c r="N233" s="14"/>
      <c r="O233" s="21" t="s">
        <v>2</v>
      </c>
      <c r="P233" s="14"/>
      <c r="Q233" s="1"/>
      <c r="R233" s="1"/>
      <c r="S233" s="1"/>
      <c r="T233" s="1"/>
      <c r="U233" s="1"/>
      <c r="V233" s="1"/>
    </row>
    <row r="234" spans="1:22" ht="15.75" x14ac:dyDescent="0.25">
      <c r="A234" s="22" t="s">
        <v>2</v>
      </c>
      <c r="B234" s="14"/>
      <c r="C234" s="22" t="s">
        <v>142</v>
      </c>
      <c r="D234" s="14"/>
      <c r="E234" s="22" t="s">
        <v>143</v>
      </c>
      <c r="F234" s="14"/>
      <c r="G234" s="14"/>
      <c r="H234" s="14"/>
      <c r="I234" s="14"/>
      <c r="J234" s="14"/>
      <c r="K234" s="20" t="s">
        <v>2</v>
      </c>
      <c r="L234" s="14"/>
      <c r="M234" s="20">
        <v>6853.44</v>
      </c>
      <c r="N234" s="14"/>
      <c r="O234" s="21" t="s">
        <v>2</v>
      </c>
      <c r="P234" s="14"/>
      <c r="Q234" s="1"/>
      <c r="R234" s="1"/>
      <c r="S234" s="1"/>
      <c r="T234" s="1"/>
      <c r="U234" s="1"/>
      <c r="V234" s="1"/>
    </row>
    <row r="235" spans="1:22" ht="15.75" x14ac:dyDescent="0.25">
      <c r="A235" s="43" t="s">
        <v>113</v>
      </c>
      <c r="B235" s="14"/>
      <c r="C235" s="43" t="s">
        <v>180</v>
      </c>
      <c r="D235" s="14"/>
      <c r="E235" s="43" t="s">
        <v>181</v>
      </c>
      <c r="F235" s="14"/>
      <c r="G235" s="14"/>
      <c r="H235" s="14"/>
      <c r="I235" s="14"/>
      <c r="J235" s="14"/>
      <c r="K235" s="44">
        <v>17000</v>
      </c>
      <c r="L235" s="14"/>
      <c r="M235" s="44">
        <v>17000</v>
      </c>
      <c r="N235" s="14"/>
      <c r="O235" s="45">
        <v>100</v>
      </c>
      <c r="P235" s="14"/>
      <c r="Q235" s="1"/>
      <c r="R235" s="1"/>
      <c r="S235" s="1"/>
      <c r="T235" s="1"/>
      <c r="U235" s="1"/>
      <c r="V235" s="1"/>
    </row>
    <row r="236" spans="1:22" ht="15.75" x14ac:dyDescent="0.25">
      <c r="A236" s="46" t="s">
        <v>2</v>
      </c>
      <c r="B236" s="14"/>
      <c r="C236" s="46" t="s">
        <v>83</v>
      </c>
      <c r="D236" s="14"/>
      <c r="E236" s="14"/>
      <c r="F236" s="14"/>
      <c r="G236" s="14"/>
      <c r="H236" s="14"/>
      <c r="I236" s="14"/>
      <c r="J236" s="14"/>
      <c r="K236" s="47">
        <v>10000</v>
      </c>
      <c r="L236" s="14"/>
      <c r="M236" s="47">
        <v>10000</v>
      </c>
      <c r="N236" s="14"/>
      <c r="O236" s="48">
        <v>100</v>
      </c>
      <c r="P236" s="14"/>
      <c r="Q236" s="1"/>
      <c r="R236" s="1"/>
      <c r="S236" s="1"/>
      <c r="T236" s="1"/>
      <c r="U236" s="1"/>
      <c r="V236" s="1"/>
    </row>
    <row r="237" spans="1:22" ht="15.75" x14ac:dyDescent="0.25">
      <c r="A237" s="22" t="s">
        <v>2</v>
      </c>
      <c r="B237" s="14"/>
      <c r="C237" s="22" t="s">
        <v>124</v>
      </c>
      <c r="D237" s="14"/>
      <c r="E237" s="22" t="s">
        <v>125</v>
      </c>
      <c r="F237" s="14"/>
      <c r="G237" s="14"/>
      <c r="H237" s="14"/>
      <c r="I237" s="14"/>
      <c r="J237" s="14"/>
      <c r="K237" s="20">
        <v>10000</v>
      </c>
      <c r="L237" s="14"/>
      <c r="M237" s="20">
        <v>10000</v>
      </c>
      <c r="N237" s="14"/>
      <c r="O237" s="21">
        <v>100</v>
      </c>
      <c r="P237" s="14"/>
      <c r="Q237" s="1"/>
      <c r="R237" s="1"/>
      <c r="S237" s="1"/>
      <c r="T237" s="1"/>
      <c r="U237" s="1"/>
      <c r="V237" s="1"/>
    </row>
    <row r="238" spans="1:22" ht="15.75" x14ac:dyDescent="0.25">
      <c r="A238" s="22" t="s">
        <v>2</v>
      </c>
      <c r="B238" s="14"/>
      <c r="C238" s="22" t="s">
        <v>158</v>
      </c>
      <c r="D238" s="14"/>
      <c r="E238" s="22" t="s">
        <v>159</v>
      </c>
      <c r="F238" s="14"/>
      <c r="G238" s="14"/>
      <c r="H238" s="14"/>
      <c r="I238" s="14"/>
      <c r="J238" s="14"/>
      <c r="K238" s="20" t="s">
        <v>2</v>
      </c>
      <c r="L238" s="14"/>
      <c r="M238" s="20">
        <v>10000</v>
      </c>
      <c r="N238" s="14"/>
      <c r="O238" s="21" t="s">
        <v>2</v>
      </c>
      <c r="P238" s="14"/>
      <c r="Q238" s="1"/>
      <c r="R238" s="1"/>
      <c r="S238" s="1"/>
      <c r="T238" s="1"/>
      <c r="U238" s="1"/>
      <c r="V238" s="1"/>
    </row>
    <row r="239" spans="1:22" ht="15.75" x14ac:dyDescent="0.25">
      <c r="A239" s="46" t="s">
        <v>2</v>
      </c>
      <c r="B239" s="14"/>
      <c r="C239" s="46" t="s">
        <v>85</v>
      </c>
      <c r="D239" s="14"/>
      <c r="E239" s="14"/>
      <c r="F239" s="14"/>
      <c r="G239" s="14"/>
      <c r="H239" s="14"/>
      <c r="I239" s="14"/>
      <c r="J239" s="14"/>
      <c r="K239" s="47">
        <v>7000</v>
      </c>
      <c r="L239" s="14"/>
      <c r="M239" s="47">
        <v>7000</v>
      </c>
      <c r="N239" s="14"/>
      <c r="O239" s="48">
        <v>100</v>
      </c>
      <c r="P239" s="14"/>
      <c r="Q239" s="1"/>
      <c r="R239" s="1"/>
      <c r="S239" s="1"/>
      <c r="T239" s="1"/>
      <c r="U239" s="1"/>
      <c r="V239" s="1"/>
    </row>
    <row r="240" spans="1:22" ht="15.75" x14ac:dyDescent="0.25">
      <c r="A240" s="22" t="s">
        <v>2</v>
      </c>
      <c r="B240" s="14"/>
      <c r="C240" s="22" t="s">
        <v>124</v>
      </c>
      <c r="D240" s="14"/>
      <c r="E240" s="22" t="s">
        <v>125</v>
      </c>
      <c r="F240" s="14"/>
      <c r="G240" s="14"/>
      <c r="H240" s="14"/>
      <c r="I240" s="14"/>
      <c r="J240" s="14"/>
      <c r="K240" s="20">
        <v>7000</v>
      </c>
      <c r="L240" s="14"/>
      <c r="M240" s="20">
        <v>7000</v>
      </c>
      <c r="N240" s="14"/>
      <c r="O240" s="21">
        <v>100</v>
      </c>
      <c r="P240" s="14"/>
      <c r="Q240" s="1"/>
      <c r="R240" s="1"/>
      <c r="S240" s="1"/>
      <c r="T240" s="1"/>
      <c r="U240" s="1"/>
      <c r="V240" s="1"/>
    </row>
    <row r="241" spans="1:22" ht="15.75" x14ac:dyDescent="0.25">
      <c r="A241" s="22" t="s">
        <v>2</v>
      </c>
      <c r="B241" s="14"/>
      <c r="C241" s="22" t="s">
        <v>156</v>
      </c>
      <c r="D241" s="14"/>
      <c r="E241" s="22" t="s">
        <v>157</v>
      </c>
      <c r="F241" s="14"/>
      <c r="G241" s="14"/>
      <c r="H241" s="14"/>
      <c r="I241" s="14"/>
      <c r="J241" s="14"/>
      <c r="K241" s="20" t="s">
        <v>2</v>
      </c>
      <c r="L241" s="14"/>
      <c r="M241" s="20">
        <v>7000</v>
      </c>
      <c r="N241" s="14"/>
      <c r="O241" s="21" t="s">
        <v>2</v>
      </c>
      <c r="P241" s="14"/>
      <c r="Q241" s="1"/>
      <c r="R241" s="1"/>
      <c r="S241" s="1"/>
      <c r="T241" s="1"/>
      <c r="U241" s="1"/>
      <c r="V241" s="1"/>
    </row>
    <row r="242" spans="1:22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</sheetData>
  <mergeCells count="1076">
    <mergeCell ref="U104:V104"/>
    <mergeCell ref="U105:V105"/>
    <mergeCell ref="U109:V109"/>
    <mergeCell ref="U110:V110"/>
    <mergeCell ref="U115:V115"/>
    <mergeCell ref="A127:L127"/>
    <mergeCell ref="O127:P127"/>
    <mergeCell ref="Q127:R127"/>
    <mergeCell ref="U127:V127"/>
    <mergeCell ref="A128:L128"/>
    <mergeCell ref="O128:P128"/>
    <mergeCell ref="Q128:R128"/>
    <mergeCell ref="U128:V128"/>
    <mergeCell ref="A125:L125"/>
    <mergeCell ref="O125:P125"/>
    <mergeCell ref="Q125:R125"/>
    <mergeCell ref="U125:V125"/>
    <mergeCell ref="A126:L126"/>
    <mergeCell ref="O126:P126"/>
    <mergeCell ref="Q126:R126"/>
    <mergeCell ref="U126:V126"/>
    <mergeCell ref="O107:P107"/>
    <mergeCell ref="Q107:R107"/>
    <mergeCell ref="U107:V107"/>
    <mergeCell ref="A151:P151"/>
    <mergeCell ref="A152:P152"/>
    <mergeCell ref="A153:P153"/>
    <mergeCell ref="K154:L154"/>
    <mergeCell ref="M154:N154"/>
    <mergeCell ref="O154:P154"/>
    <mergeCell ref="A154:B154"/>
    <mergeCell ref="C154:J154"/>
    <mergeCell ref="B5:N5"/>
    <mergeCell ref="B27:P27"/>
    <mergeCell ref="A143:O143"/>
    <mergeCell ref="A145:O145"/>
    <mergeCell ref="A113:L113"/>
    <mergeCell ref="O113:P113"/>
    <mergeCell ref="A114:L114"/>
    <mergeCell ref="O114:P114"/>
    <mergeCell ref="A107:L107"/>
    <mergeCell ref="K155:L155"/>
    <mergeCell ref="M155:N155"/>
    <mergeCell ref="O155:P155"/>
    <mergeCell ref="A155:B155"/>
    <mergeCell ref="C155:J155"/>
    <mergeCell ref="K156:L156"/>
    <mergeCell ref="M156:N156"/>
    <mergeCell ref="O156:P156"/>
    <mergeCell ref="A156:B156"/>
    <mergeCell ref="C156:D156"/>
    <mergeCell ref="E156:J156"/>
    <mergeCell ref="A157:J157"/>
    <mergeCell ref="K157:L157"/>
    <mergeCell ref="M157:N157"/>
    <mergeCell ref="O157:P157"/>
    <mergeCell ref="A158:B158"/>
    <mergeCell ref="C158:J158"/>
    <mergeCell ref="K158:L158"/>
    <mergeCell ref="M158:N158"/>
    <mergeCell ref="O158:P158"/>
    <mergeCell ref="A159:B159"/>
    <mergeCell ref="C159:J159"/>
    <mergeCell ref="K159:L159"/>
    <mergeCell ref="M159:N159"/>
    <mergeCell ref="O159:P159"/>
    <mergeCell ref="A160:B160"/>
    <mergeCell ref="C160:J160"/>
    <mergeCell ref="K160:L160"/>
    <mergeCell ref="M160:N160"/>
    <mergeCell ref="O160:P160"/>
    <mergeCell ref="A161:B161"/>
    <mergeCell ref="C161:D161"/>
    <mergeCell ref="E161:J161"/>
    <mergeCell ref="K161:L161"/>
    <mergeCell ref="M161:N161"/>
    <mergeCell ref="O161:P161"/>
    <mergeCell ref="A162:B162"/>
    <mergeCell ref="C162:D162"/>
    <mergeCell ref="E162:J162"/>
    <mergeCell ref="K162:L162"/>
    <mergeCell ref="M162:N162"/>
    <mergeCell ref="O162:P162"/>
    <mergeCell ref="A163:B163"/>
    <mergeCell ref="C163:D163"/>
    <mergeCell ref="E163:J163"/>
    <mergeCell ref="K163:L163"/>
    <mergeCell ref="M163:N163"/>
    <mergeCell ref="O163:P163"/>
    <mergeCell ref="A164:B164"/>
    <mergeCell ref="C164:J164"/>
    <mergeCell ref="K164:L164"/>
    <mergeCell ref="M164:N164"/>
    <mergeCell ref="O164:P164"/>
    <mergeCell ref="A165:B165"/>
    <mergeCell ref="C165:D165"/>
    <mergeCell ref="E165:J165"/>
    <mergeCell ref="K165:L165"/>
    <mergeCell ref="M165:N165"/>
    <mergeCell ref="O165:P165"/>
    <mergeCell ref="A166:B166"/>
    <mergeCell ref="C166:D166"/>
    <mergeCell ref="E166:J166"/>
    <mergeCell ref="K166:L166"/>
    <mergeCell ref="M166:N166"/>
    <mergeCell ref="O166:P166"/>
    <mergeCell ref="A167:B167"/>
    <mergeCell ref="C167:D167"/>
    <mergeCell ref="E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9:B169"/>
    <mergeCell ref="C169:D169"/>
    <mergeCell ref="E169:J169"/>
    <mergeCell ref="K169:L169"/>
    <mergeCell ref="M169:N169"/>
    <mergeCell ref="O169:P169"/>
    <mergeCell ref="A170:B170"/>
    <mergeCell ref="C170:D170"/>
    <mergeCell ref="E170:J170"/>
    <mergeCell ref="K170:L170"/>
    <mergeCell ref="M170:N170"/>
    <mergeCell ref="O170:P170"/>
    <mergeCell ref="A171:B171"/>
    <mergeCell ref="C171:D171"/>
    <mergeCell ref="E171:J171"/>
    <mergeCell ref="K171:L171"/>
    <mergeCell ref="M171:N171"/>
    <mergeCell ref="O171:P171"/>
    <mergeCell ref="A172:B172"/>
    <mergeCell ref="C172:D172"/>
    <mergeCell ref="E172:J172"/>
    <mergeCell ref="K172:L172"/>
    <mergeCell ref="M172:N172"/>
    <mergeCell ref="O172:P172"/>
    <mergeCell ref="A173:B173"/>
    <mergeCell ref="C173:D173"/>
    <mergeCell ref="E173:J173"/>
    <mergeCell ref="K173:L173"/>
    <mergeCell ref="M173:N173"/>
    <mergeCell ref="O173:P173"/>
    <mergeCell ref="A174:B174"/>
    <mergeCell ref="C174:D174"/>
    <mergeCell ref="E174:J174"/>
    <mergeCell ref="K174:L174"/>
    <mergeCell ref="M174:N174"/>
    <mergeCell ref="O174:P174"/>
    <mergeCell ref="A175:B175"/>
    <mergeCell ref="C175:D175"/>
    <mergeCell ref="E175:J175"/>
    <mergeCell ref="K175:L175"/>
    <mergeCell ref="M175:N175"/>
    <mergeCell ref="O175:P175"/>
    <mergeCell ref="A176:B176"/>
    <mergeCell ref="C176:D176"/>
    <mergeCell ref="E176:J176"/>
    <mergeCell ref="K176:L176"/>
    <mergeCell ref="M176:N176"/>
    <mergeCell ref="O176:P176"/>
    <mergeCell ref="A177:B177"/>
    <mergeCell ref="C177:D177"/>
    <mergeCell ref="E177:J177"/>
    <mergeCell ref="K177:L177"/>
    <mergeCell ref="M177:N177"/>
    <mergeCell ref="O177:P177"/>
    <mergeCell ref="A178:B178"/>
    <mergeCell ref="C178:D178"/>
    <mergeCell ref="E178:J178"/>
    <mergeCell ref="K178:L178"/>
    <mergeCell ref="M178:N178"/>
    <mergeCell ref="O178:P178"/>
    <mergeCell ref="A179:B179"/>
    <mergeCell ref="C179:D179"/>
    <mergeCell ref="E179:J179"/>
    <mergeCell ref="K179:L179"/>
    <mergeCell ref="M179:N179"/>
    <mergeCell ref="O179:P179"/>
    <mergeCell ref="A180:B180"/>
    <mergeCell ref="C180:D180"/>
    <mergeCell ref="E180:J180"/>
    <mergeCell ref="K180:L180"/>
    <mergeCell ref="M180:N180"/>
    <mergeCell ref="O180:P180"/>
    <mergeCell ref="A181:B181"/>
    <mergeCell ref="C181:D181"/>
    <mergeCell ref="E181:J181"/>
    <mergeCell ref="K181:L181"/>
    <mergeCell ref="M181:N181"/>
    <mergeCell ref="O181:P181"/>
    <mergeCell ref="A182:B182"/>
    <mergeCell ref="C182:J182"/>
    <mergeCell ref="K182:L182"/>
    <mergeCell ref="M182:N182"/>
    <mergeCell ref="O182:P182"/>
    <mergeCell ref="A183:B183"/>
    <mergeCell ref="C183:D183"/>
    <mergeCell ref="E183:J183"/>
    <mergeCell ref="K183:L183"/>
    <mergeCell ref="M183:N183"/>
    <mergeCell ref="O183:P183"/>
    <mergeCell ref="A184:B184"/>
    <mergeCell ref="C184:D184"/>
    <mergeCell ref="E184:J184"/>
    <mergeCell ref="K184:L184"/>
    <mergeCell ref="M184:N184"/>
    <mergeCell ref="O184:P184"/>
    <mergeCell ref="A185:B185"/>
    <mergeCell ref="C185:D185"/>
    <mergeCell ref="E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7:B187"/>
    <mergeCell ref="C187:D187"/>
    <mergeCell ref="E187:J187"/>
    <mergeCell ref="K187:L187"/>
    <mergeCell ref="M187:N187"/>
    <mergeCell ref="O187:P187"/>
    <mergeCell ref="A188:B188"/>
    <mergeCell ref="C188:D188"/>
    <mergeCell ref="E188:J188"/>
    <mergeCell ref="K188:L188"/>
    <mergeCell ref="M188:N188"/>
    <mergeCell ref="O188:P188"/>
    <mergeCell ref="A189:B189"/>
    <mergeCell ref="C189:D189"/>
    <mergeCell ref="E189:J189"/>
    <mergeCell ref="K189:L189"/>
    <mergeCell ref="M189:N189"/>
    <mergeCell ref="O189:P189"/>
    <mergeCell ref="A190:B190"/>
    <mergeCell ref="C190:D190"/>
    <mergeCell ref="E190:J190"/>
    <mergeCell ref="K190:L190"/>
    <mergeCell ref="M190:N190"/>
    <mergeCell ref="O190:P190"/>
    <mergeCell ref="A191:B191"/>
    <mergeCell ref="C191:D191"/>
    <mergeCell ref="E191:J191"/>
    <mergeCell ref="K191:L191"/>
    <mergeCell ref="M191:N191"/>
    <mergeCell ref="O191:P191"/>
    <mergeCell ref="A192:B192"/>
    <mergeCell ref="C192:D192"/>
    <mergeCell ref="E192:J192"/>
    <mergeCell ref="K192:L192"/>
    <mergeCell ref="M192:N192"/>
    <mergeCell ref="O192:P192"/>
    <mergeCell ref="A193:B193"/>
    <mergeCell ref="C193:D193"/>
    <mergeCell ref="E193:J193"/>
    <mergeCell ref="K193:L193"/>
    <mergeCell ref="M193:N193"/>
    <mergeCell ref="O193:P193"/>
    <mergeCell ref="A194:B194"/>
    <mergeCell ref="C194:D194"/>
    <mergeCell ref="E194:J194"/>
    <mergeCell ref="K194:L194"/>
    <mergeCell ref="M194:N194"/>
    <mergeCell ref="O194:P194"/>
    <mergeCell ref="A195:B195"/>
    <mergeCell ref="C195:D195"/>
    <mergeCell ref="E195:J195"/>
    <mergeCell ref="K195:L195"/>
    <mergeCell ref="M195:N195"/>
    <mergeCell ref="O195:P195"/>
    <mergeCell ref="A196:B196"/>
    <mergeCell ref="C196:D196"/>
    <mergeCell ref="E196:J196"/>
    <mergeCell ref="K196:L196"/>
    <mergeCell ref="M196:N196"/>
    <mergeCell ref="O196:P196"/>
    <mergeCell ref="A197:B197"/>
    <mergeCell ref="C197:D197"/>
    <mergeCell ref="E197:J197"/>
    <mergeCell ref="K197:L197"/>
    <mergeCell ref="M197:N197"/>
    <mergeCell ref="O197:P197"/>
    <mergeCell ref="A198:B198"/>
    <mergeCell ref="C198:J198"/>
    <mergeCell ref="K198:L198"/>
    <mergeCell ref="M198:N198"/>
    <mergeCell ref="O198:P198"/>
    <mergeCell ref="A199:B199"/>
    <mergeCell ref="C199:D199"/>
    <mergeCell ref="E199:J199"/>
    <mergeCell ref="K199:L199"/>
    <mergeCell ref="M199:N199"/>
    <mergeCell ref="O199:P199"/>
    <mergeCell ref="A200:B200"/>
    <mergeCell ref="C200:D200"/>
    <mergeCell ref="E200:J200"/>
    <mergeCell ref="K200:L200"/>
    <mergeCell ref="M200:N200"/>
    <mergeCell ref="O200:P200"/>
    <mergeCell ref="A201:B201"/>
    <mergeCell ref="C201:J201"/>
    <mergeCell ref="K201:L201"/>
    <mergeCell ref="M201:N201"/>
    <mergeCell ref="O201:P201"/>
    <mergeCell ref="A202:B202"/>
    <mergeCell ref="C202:D202"/>
    <mergeCell ref="E202:J202"/>
    <mergeCell ref="K202:L202"/>
    <mergeCell ref="M202:N202"/>
    <mergeCell ref="O202:P202"/>
    <mergeCell ref="A203:B203"/>
    <mergeCell ref="C203:D203"/>
    <mergeCell ref="E203:J203"/>
    <mergeCell ref="K203:L203"/>
    <mergeCell ref="M203:N203"/>
    <mergeCell ref="O203:P203"/>
    <mergeCell ref="A204:B204"/>
    <mergeCell ref="C204:J204"/>
    <mergeCell ref="K204:L204"/>
    <mergeCell ref="M204:N204"/>
    <mergeCell ref="O204:P204"/>
    <mergeCell ref="A205:B205"/>
    <mergeCell ref="C205:D205"/>
    <mergeCell ref="E205:J205"/>
    <mergeCell ref="K205:L205"/>
    <mergeCell ref="M205:N205"/>
    <mergeCell ref="O205:P205"/>
    <mergeCell ref="A206:B206"/>
    <mergeCell ref="C206:D206"/>
    <mergeCell ref="E206:J206"/>
    <mergeCell ref="K206:L206"/>
    <mergeCell ref="M206:N206"/>
    <mergeCell ref="O206:P206"/>
    <mergeCell ref="A207:B207"/>
    <mergeCell ref="C207:D207"/>
    <mergeCell ref="E207:J207"/>
    <mergeCell ref="K207:L207"/>
    <mergeCell ref="M207:N207"/>
    <mergeCell ref="O207:P207"/>
    <mergeCell ref="A208:B208"/>
    <mergeCell ref="C208:J208"/>
    <mergeCell ref="K208:L208"/>
    <mergeCell ref="M208:N208"/>
    <mergeCell ref="O208:P208"/>
    <mergeCell ref="A209:B209"/>
    <mergeCell ref="C209:D209"/>
    <mergeCell ref="E209:J209"/>
    <mergeCell ref="K209:L209"/>
    <mergeCell ref="M209:N209"/>
    <mergeCell ref="O209:P209"/>
    <mergeCell ref="A210:B210"/>
    <mergeCell ref="C210:D210"/>
    <mergeCell ref="E210:J210"/>
    <mergeCell ref="K210:L210"/>
    <mergeCell ref="M210:N210"/>
    <mergeCell ref="O210:P210"/>
    <mergeCell ref="A211:B211"/>
    <mergeCell ref="C211:J211"/>
    <mergeCell ref="K211:L211"/>
    <mergeCell ref="M211:N211"/>
    <mergeCell ref="O211:P211"/>
    <mergeCell ref="A212:B212"/>
    <mergeCell ref="C212:D212"/>
    <mergeCell ref="E212:J212"/>
    <mergeCell ref="K212:L212"/>
    <mergeCell ref="M212:N212"/>
    <mergeCell ref="O212:P212"/>
    <mergeCell ref="A213:B213"/>
    <mergeCell ref="C213:D213"/>
    <mergeCell ref="E213:J213"/>
    <mergeCell ref="K213:L213"/>
    <mergeCell ref="M213:N213"/>
    <mergeCell ref="O213:P213"/>
    <mergeCell ref="A214:B214"/>
    <mergeCell ref="C214:D214"/>
    <mergeCell ref="E214:J214"/>
    <mergeCell ref="K214:L214"/>
    <mergeCell ref="M214:N214"/>
    <mergeCell ref="O214:P214"/>
    <mergeCell ref="A215:B215"/>
    <mergeCell ref="C215:D215"/>
    <mergeCell ref="E215:J215"/>
    <mergeCell ref="K215:L215"/>
    <mergeCell ref="M215:N215"/>
    <mergeCell ref="O215:P215"/>
    <mergeCell ref="A216:B216"/>
    <mergeCell ref="C216:D216"/>
    <mergeCell ref="E216:J216"/>
    <mergeCell ref="K216:L216"/>
    <mergeCell ref="M216:N216"/>
    <mergeCell ref="O216:P216"/>
    <mergeCell ref="A217:B217"/>
    <mergeCell ref="C217:D217"/>
    <mergeCell ref="E217:J217"/>
    <mergeCell ref="K217:L217"/>
    <mergeCell ref="M217:N217"/>
    <mergeCell ref="O217:P217"/>
    <mergeCell ref="A218:B218"/>
    <mergeCell ref="C218:J218"/>
    <mergeCell ref="K218:L218"/>
    <mergeCell ref="M218:N218"/>
    <mergeCell ref="O218:P218"/>
    <mergeCell ref="A219:B219"/>
    <mergeCell ref="C219:D219"/>
    <mergeCell ref="E219:J219"/>
    <mergeCell ref="K219:L219"/>
    <mergeCell ref="M219:N219"/>
    <mergeCell ref="O219:P219"/>
    <mergeCell ref="A220:B220"/>
    <mergeCell ref="C220:J220"/>
    <mergeCell ref="K220:L220"/>
    <mergeCell ref="M220:N220"/>
    <mergeCell ref="O220:P220"/>
    <mergeCell ref="A221:B221"/>
    <mergeCell ref="C221:D221"/>
    <mergeCell ref="E221:J221"/>
    <mergeCell ref="K221:L221"/>
    <mergeCell ref="M221:N221"/>
    <mergeCell ref="O221:P221"/>
    <mergeCell ref="A222:B222"/>
    <mergeCell ref="C222:D222"/>
    <mergeCell ref="E222:J222"/>
    <mergeCell ref="K222:L222"/>
    <mergeCell ref="M222:N222"/>
    <mergeCell ref="O222:P222"/>
    <mergeCell ref="A223:B223"/>
    <mergeCell ref="C223:D223"/>
    <mergeCell ref="E223:J223"/>
    <mergeCell ref="K223:L223"/>
    <mergeCell ref="M223:N223"/>
    <mergeCell ref="O223:P223"/>
    <mergeCell ref="A224:B224"/>
    <mergeCell ref="C224:J224"/>
    <mergeCell ref="K224:L224"/>
    <mergeCell ref="M224:N224"/>
    <mergeCell ref="O224:P224"/>
    <mergeCell ref="A225:B225"/>
    <mergeCell ref="C225:D225"/>
    <mergeCell ref="E225:J225"/>
    <mergeCell ref="K225:L225"/>
    <mergeCell ref="M225:N225"/>
    <mergeCell ref="O225:P225"/>
    <mergeCell ref="A226:B226"/>
    <mergeCell ref="C226:D226"/>
    <mergeCell ref="E226:J226"/>
    <mergeCell ref="K226:L226"/>
    <mergeCell ref="M226:N226"/>
    <mergeCell ref="O226:P226"/>
    <mergeCell ref="A227:B227"/>
    <mergeCell ref="C227:J227"/>
    <mergeCell ref="K227:L227"/>
    <mergeCell ref="M227:N227"/>
    <mergeCell ref="O227:P227"/>
    <mergeCell ref="A228:B228"/>
    <mergeCell ref="C228:D228"/>
    <mergeCell ref="E228:J228"/>
    <mergeCell ref="K228:L228"/>
    <mergeCell ref="M228:N228"/>
    <mergeCell ref="O228:P228"/>
    <mergeCell ref="A229:B229"/>
    <mergeCell ref="C229:D229"/>
    <mergeCell ref="E229:J229"/>
    <mergeCell ref="K229:L229"/>
    <mergeCell ref="M229:N229"/>
    <mergeCell ref="O229:P229"/>
    <mergeCell ref="A230:B230"/>
    <mergeCell ref="C230:J230"/>
    <mergeCell ref="K230:L230"/>
    <mergeCell ref="M230:N230"/>
    <mergeCell ref="O230:P230"/>
    <mergeCell ref="A231:B231"/>
    <mergeCell ref="C231:D231"/>
    <mergeCell ref="E231:J231"/>
    <mergeCell ref="K231:L231"/>
    <mergeCell ref="M231:N231"/>
    <mergeCell ref="O231:P231"/>
    <mergeCell ref="A232:B232"/>
    <mergeCell ref="C232:D232"/>
    <mergeCell ref="E232:J232"/>
    <mergeCell ref="K232:L232"/>
    <mergeCell ref="M232:N232"/>
    <mergeCell ref="O232:P232"/>
    <mergeCell ref="A233:B233"/>
    <mergeCell ref="C233:D233"/>
    <mergeCell ref="E233:J233"/>
    <mergeCell ref="K233:L233"/>
    <mergeCell ref="M233:N233"/>
    <mergeCell ref="O233:P233"/>
    <mergeCell ref="A234:B234"/>
    <mergeCell ref="C234:D234"/>
    <mergeCell ref="E234:J234"/>
    <mergeCell ref="K234:L234"/>
    <mergeCell ref="M234:N234"/>
    <mergeCell ref="O234:P234"/>
    <mergeCell ref="A235:B235"/>
    <mergeCell ref="C235:D235"/>
    <mergeCell ref="E235:J235"/>
    <mergeCell ref="K235:L235"/>
    <mergeCell ref="M235:N235"/>
    <mergeCell ref="O235:P235"/>
    <mergeCell ref="A236:B236"/>
    <mergeCell ref="C236:J236"/>
    <mergeCell ref="K236:L236"/>
    <mergeCell ref="M236:N236"/>
    <mergeCell ref="O236:P236"/>
    <mergeCell ref="C237:D237"/>
    <mergeCell ref="E237:J237"/>
    <mergeCell ref="K237:L237"/>
    <mergeCell ref="M237:N237"/>
    <mergeCell ref="O237:P237"/>
    <mergeCell ref="A238:B238"/>
    <mergeCell ref="C238:D238"/>
    <mergeCell ref="E238:J238"/>
    <mergeCell ref="K238:L238"/>
    <mergeCell ref="M238:N238"/>
    <mergeCell ref="O238:P238"/>
    <mergeCell ref="A131:P131"/>
    <mergeCell ref="A133:P133"/>
    <mergeCell ref="A134:P134"/>
    <mergeCell ref="A135:F135"/>
    <mergeCell ref="G135:H135"/>
    <mergeCell ref="I135:J135"/>
    <mergeCell ref="K135:L135"/>
    <mergeCell ref="M135:N135"/>
    <mergeCell ref="O135:P135"/>
    <mergeCell ref="O136:P136"/>
    <mergeCell ref="A137:F137"/>
    <mergeCell ref="G137:H137"/>
    <mergeCell ref="I137:J137"/>
    <mergeCell ref="K137:L137"/>
    <mergeCell ref="M137:N137"/>
    <mergeCell ref="O137:P137"/>
    <mergeCell ref="A136:F136"/>
    <mergeCell ref="G136:H136"/>
    <mergeCell ref="I136:J136"/>
    <mergeCell ref="K136:L136"/>
    <mergeCell ref="M136:N136"/>
    <mergeCell ref="O138:P138"/>
    <mergeCell ref="A139:F139"/>
    <mergeCell ref="G139:H139"/>
    <mergeCell ref="I139:J139"/>
    <mergeCell ref="K139:L139"/>
    <mergeCell ref="M139:N139"/>
    <mergeCell ref="O139:P139"/>
    <mergeCell ref="A138:F138"/>
    <mergeCell ref="G138:H138"/>
    <mergeCell ref="I138:J138"/>
    <mergeCell ref="K138:L138"/>
    <mergeCell ref="M138:N138"/>
    <mergeCell ref="A97:U97"/>
    <mergeCell ref="A98:U98"/>
    <mergeCell ref="A99:U99"/>
    <mergeCell ref="A100:L100"/>
    <mergeCell ref="M100:N100"/>
    <mergeCell ref="O100:P100"/>
    <mergeCell ref="Q100:R100"/>
    <mergeCell ref="S100:T100"/>
    <mergeCell ref="U100:V100"/>
    <mergeCell ref="U101:V101"/>
    <mergeCell ref="A102:L102"/>
    <mergeCell ref="O102:P102"/>
    <mergeCell ref="Q102:R102"/>
    <mergeCell ref="U102:V102"/>
    <mergeCell ref="A101:L101"/>
    <mergeCell ref="M101:N101"/>
    <mergeCell ref="O101:P101"/>
    <mergeCell ref="Q101:R101"/>
    <mergeCell ref="S101:T101"/>
    <mergeCell ref="U103:V103"/>
    <mergeCell ref="A106:L106"/>
    <mergeCell ref="O106:P106"/>
    <mergeCell ref="Q106:R106"/>
    <mergeCell ref="U106:V106"/>
    <mergeCell ref="A103:L103"/>
    <mergeCell ref="O103:P103"/>
    <mergeCell ref="Q103:R103"/>
    <mergeCell ref="U108:V108"/>
    <mergeCell ref="A111:L111"/>
    <mergeCell ref="O111:P111"/>
    <mergeCell ref="Q111:R111"/>
    <mergeCell ref="U111:V111"/>
    <mergeCell ref="A108:L108"/>
    <mergeCell ref="O108:P108"/>
    <mergeCell ref="Q108:R108"/>
    <mergeCell ref="U112:V112"/>
    <mergeCell ref="A116:L116"/>
    <mergeCell ref="O116:P116"/>
    <mergeCell ref="Q116:R116"/>
    <mergeCell ref="U116:V116"/>
    <mergeCell ref="A112:L112"/>
    <mergeCell ref="O112:P112"/>
    <mergeCell ref="Q112:R112"/>
    <mergeCell ref="Q113:R113"/>
    <mergeCell ref="U113:V113"/>
    <mergeCell ref="Q114:R114"/>
    <mergeCell ref="U114:V114"/>
    <mergeCell ref="U117:V117"/>
    <mergeCell ref="A117:L117"/>
    <mergeCell ref="O117:P117"/>
    <mergeCell ref="Q117:R117"/>
    <mergeCell ref="A122:L122"/>
    <mergeCell ref="O122:P122"/>
    <mergeCell ref="Q122:R122"/>
    <mergeCell ref="U122:V122"/>
    <mergeCell ref="A120:L120"/>
    <mergeCell ref="O120:P120"/>
    <mergeCell ref="Q120:R120"/>
    <mergeCell ref="U120:V120"/>
    <mergeCell ref="A121:L121"/>
    <mergeCell ref="O121:P121"/>
    <mergeCell ref="Q121:R121"/>
    <mergeCell ref="U121:V121"/>
    <mergeCell ref="A241:B241"/>
    <mergeCell ref="C241:D241"/>
    <mergeCell ref="E241:J241"/>
    <mergeCell ref="K241:L241"/>
    <mergeCell ref="M241:N241"/>
    <mergeCell ref="O241:P241"/>
    <mergeCell ref="A239:B239"/>
    <mergeCell ref="C239:J239"/>
    <mergeCell ref="K239:L239"/>
    <mergeCell ref="M239:N239"/>
    <mergeCell ref="O239:P239"/>
    <mergeCell ref="A240:B240"/>
    <mergeCell ref="C240:D240"/>
    <mergeCell ref="E240:J240"/>
    <mergeCell ref="K240:L240"/>
    <mergeCell ref="M240:N240"/>
    <mergeCell ref="O240:P240"/>
    <mergeCell ref="A237:B237"/>
    <mergeCell ref="A33:U33"/>
    <mergeCell ref="A34:U34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  <mergeCell ref="S85:T85"/>
    <mergeCell ref="U85:V85"/>
    <mergeCell ref="A86:L86"/>
    <mergeCell ref="M86:N86"/>
    <mergeCell ref="O86:P86"/>
    <mergeCell ref="Q86:R86"/>
    <mergeCell ref="S86:T86"/>
    <mergeCell ref="U86:V86"/>
    <mergeCell ref="A87:L87"/>
    <mergeCell ref="M87:N87"/>
    <mergeCell ref="O87:P87"/>
    <mergeCell ref="Q87:R87"/>
    <mergeCell ref="S87:T87"/>
    <mergeCell ref="U87:V87"/>
    <mergeCell ref="A88:L88"/>
    <mergeCell ref="M88:N88"/>
    <mergeCell ref="O88:P88"/>
    <mergeCell ref="Q88:R88"/>
    <mergeCell ref="S88:T88"/>
    <mergeCell ref="U88:V88"/>
    <mergeCell ref="A89:L89"/>
    <mergeCell ref="M89:N89"/>
    <mergeCell ref="O89:P89"/>
    <mergeCell ref="Q89:R89"/>
    <mergeCell ref="S89:T89"/>
    <mergeCell ref="U89:V89"/>
    <mergeCell ref="A90:L90"/>
    <mergeCell ref="M90:N90"/>
    <mergeCell ref="O90:P90"/>
    <mergeCell ref="Q90:R90"/>
    <mergeCell ref="S90:T90"/>
    <mergeCell ref="U90:V90"/>
    <mergeCell ref="A1:U1"/>
    <mergeCell ref="A2:U2"/>
    <mergeCell ref="A3:U3"/>
    <mergeCell ref="A9:L9"/>
    <mergeCell ref="M9:N9"/>
    <mergeCell ref="O9:P9"/>
    <mergeCell ref="Q9:R9"/>
    <mergeCell ref="S9:T9"/>
    <mergeCell ref="U9:V9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kazaliste.vtc@gmail.com</dc:creator>
  <cp:lastModifiedBy>kazaliste.vtc@gmail.com</cp:lastModifiedBy>
  <cp:lastPrinted>2026-07-17T09:13:40Z</cp:lastPrinted>
  <dcterms:created xsi:type="dcterms:W3CDTF">2026-07-17T08:36:00Z</dcterms:created>
  <dcterms:modified xsi:type="dcterms:W3CDTF">2026-07-17T10:57:00Z</dcterms:modified>
</cp:coreProperties>
</file>