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OneDrive\Radna površina\USKLADA S GRADOM\"/>
    </mc:Choice>
  </mc:AlternateContent>
  <xr:revisionPtr revIDLastSave="0" documentId="13_ncr:1_{3583F0E6-DD68-4AB2-8191-E155CFF5874D}" xr6:coauthVersionLast="47" xr6:coauthVersionMax="47" xr10:uidLastSave="{00000000-0000-0000-0000-000000000000}"/>
  <bookViews>
    <workbookView xWindow="-120" yWindow="-120" windowWidth="29040" windowHeight="15720" tabRatio="841" activeTab="4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POSEBNI DIO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0" i="7" l="1"/>
  <c r="H50" i="7"/>
  <c r="F59" i="7"/>
  <c r="F34" i="7"/>
  <c r="F10" i="7"/>
  <c r="I55" i="3"/>
  <c r="I51" i="3"/>
  <c r="I48" i="3"/>
  <c r="I45" i="3"/>
  <c r="I38" i="3"/>
  <c r="I32" i="3" s="1"/>
  <c r="I31" i="3" s="1"/>
  <c r="I33" i="3"/>
  <c r="H55" i="3"/>
  <c r="H48" i="3" s="1"/>
  <c r="H31" i="3" s="1"/>
  <c r="H51" i="3"/>
  <c r="H45" i="3"/>
  <c r="H38" i="3"/>
  <c r="H33" i="3"/>
  <c r="H32" i="3"/>
  <c r="I18" i="3"/>
  <c r="I10" i="3"/>
  <c r="H18" i="3"/>
  <c r="H10" i="3" s="1"/>
  <c r="D11" i="8"/>
  <c r="D10" i="8"/>
  <c r="D30" i="8"/>
  <c r="D29" i="8"/>
  <c r="F30" i="8"/>
  <c r="F29" i="8" s="1"/>
  <c r="F11" i="8"/>
  <c r="F10" i="8"/>
  <c r="L32" i="3"/>
  <c r="J11" i="10"/>
  <c r="I11" i="10"/>
  <c r="G51" i="3"/>
  <c r="G48" i="3" s="1"/>
  <c r="G32" i="3"/>
  <c r="G38" i="3"/>
  <c r="G33" i="3"/>
  <c r="G10" i="3"/>
  <c r="H11" i="10"/>
  <c r="F50" i="7"/>
  <c r="E7" i="7"/>
  <c r="E63" i="7"/>
  <c r="E70" i="7"/>
  <c r="E50" i="7"/>
  <c r="E34" i="7"/>
  <c r="E22" i="7"/>
  <c r="E10" i="7"/>
  <c r="E9" i="7" s="1"/>
  <c r="E8" i="7" s="1"/>
  <c r="B30" i="8"/>
  <c r="B29" i="8" s="1"/>
  <c r="B10" i="8"/>
  <c r="B12" i="8"/>
  <c r="E31" i="3"/>
  <c r="E38" i="3"/>
  <c r="E33" i="3"/>
  <c r="E32" i="3" s="1"/>
  <c r="E48" i="3"/>
  <c r="E51" i="3"/>
  <c r="E10" i="3"/>
  <c r="E19" i="3"/>
  <c r="F27" i="10"/>
  <c r="F12" i="10"/>
  <c r="I34" i="7"/>
  <c r="I22" i="7"/>
  <c r="I21" i="7"/>
  <c r="I10" i="7"/>
  <c r="I9" i="7"/>
  <c r="I8" i="7" s="1"/>
  <c r="I7" i="7" s="1"/>
  <c r="H34" i="7"/>
  <c r="H22" i="7"/>
  <c r="H21" i="7"/>
  <c r="H10" i="7"/>
  <c r="H9" i="7"/>
  <c r="H8" i="7"/>
  <c r="G50" i="7"/>
  <c r="G34" i="7"/>
  <c r="G22" i="7"/>
  <c r="G21" i="7"/>
  <c r="G10" i="7"/>
  <c r="G9" i="7"/>
  <c r="E30" i="8"/>
  <c r="E29" i="8"/>
  <c r="E11" i="8"/>
  <c r="E10" i="8" s="1"/>
  <c r="G55" i="3"/>
  <c r="G45" i="3"/>
  <c r="C30" i="8"/>
  <c r="C29" i="8" s="1"/>
  <c r="C11" i="8"/>
  <c r="F48" i="3"/>
  <c r="F33" i="3"/>
  <c r="F32" i="3" s="1"/>
  <c r="F38" i="3"/>
  <c r="F15" i="3"/>
  <c r="G11" i="10"/>
  <c r="G18" i="3"/>
  <c r="F7" i="7" l="1"/>
  <c r="G31" i="3"/>
  <c r="G8" i="7"/>
  <c r="G7" i="7" s="1"/>
  <c r="H7" i="7"/>
  <c r="F55" i="3"/>
  <c r="F9" i="7"/>
  <c r="F21" i="7"/>
  <c r="F8" i="7" s="1"/>
  <c r="F51" i="3"/>
  <c r="F19" i="3"/>
  <c r="F22" i="7" l="1"/>
  <c r="F45" i="3"/>
  <c r="F10" i="3"/>
  <c r="F31" i="3" l="1"/>
  <c r="C10" i="8" l="1"/>
  <c r="J21" i="10" l="1"/>
  <c r="I21" i="10"/>
  <c r="H21" i="10"/>
  <c r="G21" i="10"/>
  <c r="F21" i="10"/>
  <c r="G14" i="10"/>
  <c r="F22" i="10" l="1"/>
  <c r="J22" i="10"/>
  <c r="J28" i="10" s="1"/>
  <c r="J29" i="10" s="1"/>
  <c r="I22" i="10"/>
  <c r="I28" i="10" s="1"/>
  <c r="I29" i="10" s="1"/>
  <c r="G22" i="10"/>
  <c r="H22" i="10" l="1"/>
  <c r="H28" i="10" s="1"/>
  <c r="H29" i="10" s="1"/>
</calcChain>
</file>

<file path=xl/sharedStrings.xml><?xml version="1.0" encoding="utf-8"?>
<sst xmlns="http://schemas.openxmlformats.org/spreadsheetml/2006/main" count="304" uniqueCount="123">
  <si>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</si>
  <si>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</si>
  <si>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</si>
  <si>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</si>
  <si>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</si>
  <si>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</si>
  <si>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</si>
  <si>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</si>
  <si>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</si>
  <si>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</si>
  <si>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</si>
  <si>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</si>
  <si>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</si>
  <si>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</si>
  <si>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</si>
  <si>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II. POSEBNI DIO</t>
  </si>
  <si>
    <t>I. OPĆI DIO</t>
  </si>
  <si>
    <t>Šifra</t>
  </si>
  <si>
    <t xml:space="preserve">Naziv </t>
  </si>
  <si>
    <t>Materijalni rashodi</t>
  </si>
  <si>
    <t>A) SAŽETAK RAČUNA PRIHODA I RASHODA</t>
  </si>
  <si>
    <t>B) SAŽETAK RAČUNA FINANCIRANJA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</si>
  <si>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</si>
  <si>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</si>
  <si>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</si>
  <si>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</si>
  <si>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</si>
  <si>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</si>
  <si>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</si>
  <si>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</si>
  <si>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</si>
  <si>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</si>
  <si>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</si>
  <si>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</si>
  <si>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</si>
  <si>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</si>
  <si>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</si>
  <si>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</si>
  <si>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</si>
  <si>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</si>
  <si>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</si>
  <si>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</si>
  <si>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</si>
  <si>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</si>
  <si>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</si>
  <si>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</si>
  <si>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</si>
  <si>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1.1. PRIHODI OD POREZA</t>
  </si>
  <si>
    <t>1.5. OSTALI OPĆI PRIHODI I PRIMICI</t>
  </si>
  <si>
    <t>5 Donacije</t>
  </si>
  <si>
    <t>9.4. PRIHODI ZA POSEBNE NAMJENE - VIŠAK</t>
  </si>
  <si>
    <t>9 Preneseni višak/manjak</t>
  </si>
  <si>
    <t>9.6. VIŠAK PRIHODA - DONACIJE</t>
  </si>
  <si>
    <t>Pomoći za proračunske korisnike</t>
  </si>
  <si>
    <t>Prihodi od upravnih i administrativnih pristojbi, pristojbi po posebnim propisima i naknada</t>
  </si>
  <si>
    <t>Prihodi za posebne namjene za proračunske korisnike</t>
  </si>
  <si>
    <t>Prihodi od prodaje proizvoda i robe te pruženih usluga, prihodi od donacija te povrati po protestiranim jamstvima</t>
  </si>
  <si>
    <t xml:space="preserve"> </t>
  </si>
  <si>
    <t>1.5.</t>
  </si>
  <si>
    <t>Ostali opći prihodi i primici</t>
  </si>
  <si>
    <t>1.1.</t>
  </si>
  <si>
    <t>Prihodi od poreza</t>
  </si>
  <si>
    <t xml:space="preserve">Rezultat poslovanja </t>
  </si>
  <si>
    <t>Izvor</t>
  </si>
  <si>
    <t>9.4.</t>
  </si>
  <si>
    <t>Prihodi za posebne namjene PK višak</t>
  </si>
  <si>
    <t>9.6.</t>
  </si>
  <si>
    <t>Donacije za PK - višak</t>
  </si>
  <si>
    <t xml:space="preserve">SVEUKUPNI RASHODI </t>
  </si>
  <si>
    <t>Prihodi za posebne namjene za prorač. korisnike</t>
  </si>
  <si>
    <t>Prihodi za posebne namjene</t>
  </si>
  <si>
    <t>Donacije</t>
  </si>
  <si>
    <t>Financijski rashodi</t>
  </si>
  <si>
    <t>prihodi za posebne namjene za prorač. Korisnike</t>
  </si>
  <si>
    <t>Prihod za poseb. Namjene PK VIŠAK</t>
  </si>
  <si>
    <t>Donacije za PK - VIŠAK</t>
  </si>
  <si>
    <t>BROJČANA OZNAKA I NAZIV</t>
  </si>
  <si>
    <t>08 Društvene djelatnosti</t>
  </si>
  <si>
    <t>0820 Službe kulture</t>
  </si>
  <si>
    <t>PROGRAM 1001</t>
  </si>
  <si>
    <t>POTREBE GRADA U KULTURI</t>
  </si>
  <si>
    <t>Aktivnost A100001</t>
  </si>
  <si>
    <t>REDOVNA DJELATNOST USTANOVA KULTURE</t>
  </si>
  <si>
    <t>Izvor financiranja 1.1.</t>
  </si>
  <si>
    <t>Usluge platnog prometa</t>
  </si>
  <si>
    <t>Izvor financiranja 1.5.</t>
  </si>
  <si>
    <t>Izvor financiranja 5.5.</t>
  </si>
  <si>
    <t>Donacije za proračunske korisnike</t>
  </si>
  <si>
    <t>Aktivnost A100002</t>
  </si>
  <si>
    <t>KAZALIŠNE PREDSTAVE</t>
  </si>
  <si>
    <t>Kapitalni projekt K100003</t>
  </si>
  <si>
    <t>NABAVA NEFINANCIJSKE IMOVINE</t>
  </si>
  <si>
    <t>Tekući projekt T100001</t>
  </si>
  <si>
    <t>ODRŽAVANJE VIRKASA</t>
  </si>
  <si>
    <t>Prihod od poreza</t>
  </si>
  <si>
    <t>Izvor financiranja 9.4.</t>
  </si>
  <si>
    <t>Prihod za posebne namjene PK VIŠAK</t>
  </si>
  <si>
    <t>9.2.</t>
  </si>
  <si>
    <t>Višak prihoda poslovanja</t>
  </si>
  <si>
    <t>9.2. VIŠAK PRIHODA POSLOVANJA</t>
  </si>
  <si>
    <t>Projekcija 
za 2027.</t>
  </si>
  <si>
    <t>Tekući projekt T100003</t>
  </si>
  <si>
    <t>LUTKOKAZ</t>
  </si>
  <si>
    <t>5.B.</t>
  </si>
  <si>
    <t>4.G.</t>
  </si>
  <si>
    <t>4.G. PRIHODI ZA POSEBNE NAMJENE PK</t>
  </si>
  <si>
    <t>Izvor financiranja 4.G.</t>
  </si>
  <si>
    <t>Izvor financiranja 5.B.</t>
  </si>
  <si>
    <t>5.B. POMOĆI ZA PRORAČUNSKE KORISNIKE</t>
  </si>
  <si>
    <t>5.5 DONACIJE ZA PK</t>
  </si>
  <si>
    <t>4 Prihodi za posebne namjene</t>
  </si>
  <si>
    <t>5 Pomoći</t>
  </si>
  <si>
    <t>Rashodi za dodatna ulaganja na nefinancijskoj imovini</t>
  </si>
  <si>
    <t>Ravnatelj: Tomislav pintarić</t>
  </si>
  <si>
    <t>Izvršenje 2024.</t>
  </si>
  <si>
    <t>Plan 2025.</t>
  </si>
  <si>
    <t>Plan za 2026.</t>
  </si>
  <si>
    <t>Projekcija 
za 2028.</t>
  </si>
  <si>
    <t>6.9.</t>
  </si>
  <si>
    <t xml:space="preserve">Donacije za PK </t>
  </si>
  <si>
    <t>Prihodi za PK - Višak</t>
  </si>
  <si>
    <t>Izvor financiranja 6.9.</t>
  </si>
  <si>
    <t>PRIJEDLOG FINANCIJSKOG PLANA PRORAČUNSKOG KORISNIKA JEDINICE LOKALNE I PODRUČNE (REGIONALNE) SAMOUPRAVE 
ZA 2026. I PROJEKCIJA ZA 2027. I 2028.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</si>
</sst>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&quot;-&quot;??\ _k_n_-;_-@_-"/>
    <numFmt numFmtId="165" formatCode="#,##0_ ;\-#,##0\ "/>
    <numFmt numFmtId="166" formatCode="_-* #,##0\ _k_n_-;\-* #,##0\ _k_n_-;_-* &quot;-&quot;??\ _k_n_-;_-@_-"/>
  </numFmts>
  <fonts count="3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i/>
      <sz val="10"/>
      <name val="Arial"/>
      <family val="2"/>
      <charset val="238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  <charset val="238"/>
    </font>
    <font>
      <b/>
      <i/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sz val="12"/>
      <color theme="1"/>
      <name val="Tahoma"/>
      <family val="2"/>
      <charset val="238"/>
    </font>
    <font>
      <b/>
      <sz val="12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12"/>
      <color indexed="8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164" fontId="1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</cellStyleXfs>
  <cellXfs count="26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3" fontId="3" fillId="2" borderId="3" xfId="0" applyNumberFormat="1" applyFont="1" applyFill="1" applyBorder="1" applyAlignment="1">
      <alignment horizontal="right"/>
    </xf>
    <xf numFmtId="0" fontId="8" fillId="2" borderId="3" xfId="0" applyFont="1" applyFill="1" applyBorder="1" applyAlignment="1">
      <alignment horizontal="left" vertical="center" wrapText="1"/>
    </xf>
    <xf numFmtId="0" fontId="6" fillId="2" borderId="3" xfId="0" quotePrefix="1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3" xfId="0" quotePrefix="1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7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3" fontId="5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vertical="center"/>
    </xf>
    <xf numFmtId="0" fontId="0" fillId="0" borderId="3" xfId="0" applyBorder="1"/>
    <xf numFmtId="0" fontId="8" fillId="2" borderId="6" xfId="0" applyFont="1" applyFill="1" applyBorder="1" applyAlignment="1">
      <alignment horizontal="left" vertical="center" wrapText="1"/>
    </xf>
    <xf numFmtId="4" fontId="12" fillId="2" borderId="3" xfId="0" applyNumberFormat="1" applyFont="1" applyFill="1" applyBorder="1" applyAlignment="1">
      <alignment wrapText="1"/>
    </xf>
    <xf numFmtId="0" fontId="8" fillId="0" borderId="3" xfId="2" applyFont="1" applyBorder="1" applyAlignment="1">
      <alignment horizontal="left" vertical="center" wrapText="1"/>
    </xf>
    <xf numFmtId="0" fontId="6" fillId="2" borderId="6" xfId="0" quotePrefix="1" applyFont="1" applyFill="1" applyBorder="1" applyAlignment="1">
      <alignment horizontal="left" vertical="center"/>
    </xf>
    <xf numFmtId="0" fontId="15" fillId="2" borderId="3" xfId="0" quotePrefix="1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/>
    <xf numFmtId="0" fontId="5" fillId="4" borderId="8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8" fillId="0" borderId="3" xfId="3" applyFont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16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5" fillId="0" borderId="8" xfId="4" applyFont="1" applyBorder="1" applyAlignment="1">
      <alignment horizontal="left" wrapText="1"/>
    </xf>
    <xf numFmtId="0" fontId="6" fillId="2" borderId="6" xfId="0" applyFont="1" applyFill="1" applyBorder="1" applyAlignment="1">
      <alignment horizontal="left" vertical="center" wrapText="1"/>
    </xf>
    <xf numFmtId="3" fontId="16" fillId="2" borderId="8" xfId="0" applyNumberFormat="1" applyFont="1" applyFill="1" applyBorder="1" applyAlignment="1">
      <alignment horizontal="right"/>
    </xf>
    <xf numFmtId="0" fontId="7" fillId="2" borderId="6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3" fontId="18" fillId="2" borderId="3" xfId="0" applyNumberFormat="1" applyFont="1" applyFill="1" applyBorder="1" applyAlignment="1">
      <alignment horizontal="right"/>
    </xf>
    <xf numFmtId="0" fontId="17" fillId="2" borderId="3" xfId="0" applyFont="1" applyFill="1" applyBorder="1" applyAlignment="1">
      <alignment horizontal="left" vertical="center" wrapText="1"/>
    </xf>
    <xf numFmtId="0" fontId="15" fillId="2" borderId="3" xfId="0" quotePrefix="1" applyFont="1" applyFill="1" applyBorder="1" applyAlignment="1">
      <alignment horizontal="left" vertical="center" wrapText="1"/>
    </xf>
    <xf numFmtId="4" fontId="18" fillId="2" borderId="3" xfId="0" applyNumberFormat="1" applyFont="1" applyFill="1" applyBorder="1" applyAlignment="1">
      <alignment wrapText="1"/>
    </xf>
    <xf numFmtId="0" fontId="17" fillId="2" borderId="17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3" fontId="3" fillId="2" borderId="8" xfId="0" applyNumberFormat="1" applyFont="1" applyFill="1" applyBorder="1" applyAlignment="1">
      <alignment horizontal="right"/>
    </xf>
    <xf numFmtId="0" fontId="18" fillId="2" borderId="17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2" fontId="3" fillId="2" borderId="3" xfId="1" applyNumberFormat="1" applyFont="1" applyFill="1" applyBorder="1" applyAlignment="1">
      <alignment horizontal="right"/>
    </xf>
    <xf numFmtId="4" fontId="18" fillId="2" borderId="3" xfId="1" applyNumberFormat="1" applyFont="1" applyFill="1" applyBorder="1" applyAlignment="1">
      <alignment horizontal="right" wrapText="1"/>
    </xf>
    <xf numFmtId="4" fontId="5" fillId="2" borderId="3" xfId="1" applyNumberFormat="1" applyFont="1" applyFill="1" applyBorder="1" applyAlignment="1">
      <alignment horizontal="right" wrapText="1"/>
    </xf>
    <xf numFmtId="4" fontId="3" fillId="2" borderId="3" xfId="1" applyNumberFormat="1" applyFont="1" applyFill="1" applyBorder="1" applyAlignment="1">
      <alignment horizontal="right" wrapText="1"/>
    </xf>
    <xf numFmtId="4" fontId="5" fillId="2" borderId="4" xfId="1" applyNumberFormat="1" applyFont="1" applyFill="1" applyBorder="1" applyAlignment="1">
      <alignment horizontal="right"/>
    </xf>
    <xf numFmtId="4" fontId="3" fillId="2" borderId="4" xfId="1" applyNumberFormat="1" applyFont="1" applyFill="1" applyBorder="1" applyAlignment="1">
      <alignment horizontal="right"/>
    </xf>
    <xf numFmtId="4" fontId="5" fillId="0" borderId="3" xfId="1" applyNumberFormat="1" applyFont="1" applyFill="1" applyBorder="1" applyAlignment="1" applyProtection="1">
      <alignment horizontal="right" vertical="center" wrapText="1"/>
    </xf>
    <xf numFmtId="4" fontId="3" fillId="2" borderId="3" xfId="1" applyNumberFormat="1" applyFont="1" applyFill="1" applyBorder="1" applyAlignment="1">
      <alignment horizontal="right" vertical="center"/>
    </xf>
    <xf numFmtId="4" fontId="5" fillId="2" borderId="3" xfId="1" applyNumberFormat="1" applyFont="1" applyFill="1" applyBorder="1" applyAlignment="1">
      <alignment horizontal="right" vertical="center"/>
    </xf>
    <xf numFmtId="4" fontId="5" fillId="0" borderId="3" xfId="1" applyNumberFormat="1" applyFont="1" applyFill="1" applyBorder="1" applyAlignment="1" applyProtection="1">
      <alignment vertical="center"/>
    </xf>
    <xf numFmtId="4" fontId="3" fillId="2" borderId="3" xfId="1" applyNumberFormat="1" applyFont="1" applyFill="1" applyBorder="1" applyAlignment="1">
      <alignment vertical="center"/>
    </xf>
    <xf numFmtId="4" fontId="5" fillId="2" borderId="3" xfId="1" applyNumberFormat="1" applyFont="1" applyFill="1" applyBorder="1" applyAlignment="1">
      <alignment vertical="center"/>
    </xf>
    <xf numFmtId="4" fontId="3" fillId="2" borderId="4" xfId="1" applyNumberFormat="1" applyFont="1" applyFill="1" applyBorder="1" applyAlignment="1">
      <alignment horizontal="right" wrapText="1"/>
    </xf>
    <xf numFmtId="4" fontId="5" fillId="2" borderId="4" xfId="1" applyNumberFormat="1" applyFont="1" applyFill="1" applyBorder="1" applyAlignment="1">
      <alignment horizontal="right" wrapText="1"/>
    </xf>
    <xf numFmtId="4" fontId="5" fillId="2" borderId="4" xfId="0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vertical="center"/>
    </xf>
    <xf numFmtId="0" fontId="21" fillId="0" borderId="3" xfId="0" applyFont="1" applyBorder="1"/>
    <xf numFmtId="2" fontId="6" fillId="2" borderId="3" xfId="1" applyNumberFormat="1" applyFont="1" applyFill="1" applyBorder="1" applyAlignment="1" applyProtection="1">
      <alignment horizontal="center" vertical="center"/>
    </xf>
    <xf numFmtId="2" fontId="6" fillId="2" borderId="3" xfId="1" applyNumberFormat="1" applyFont="1" applyFill="1" applyBorder="1" applyAlignment="1">
      <alignment horizontal="center" vertical="center"/>
    </xf>
    <xf numFmtId="2" fontId="20" fillId="0" borderId="3" xfId="1" applyNumberFormat="1" applyFont="1" applyBorder="1" applyAlignment="1">
      <alignment horizontal="center" vertical="center"/>
    </xf>
    <xf numFmtId="2" fontId="22" fillId="0" borderId="3" xfId="1" applyNumberFormat="1" applyFont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 wrapText="1"/>
    </xf>
    <xf numFmtId="4" fontId="12" fillId="0" borderId="3" xfId="0" applyNumberFormat="1" applyFont="1" applyBorder="1"/>
    <xf numFmtId="0" fontId="15" fillId="2" borderId="16" xfId="0" applyFont="1" applyFill="1" applyBorder="1" applyAlignment="1">
      <alignment horizontal="left" vertical="center"/>
    </xf>
    <xf numFmtId="0" fontId="15" fillId="2" borderId="12" xfId="0" applyFont="1" applyFill="1" applyBorder="1" applyAlignment="1">
      <alignment horizontal="left" vertical="center"/>
    </xf>
    <xf numFmtId="0" fontId="15" fillId="2" borderId="9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9" fillId="0" borderId="3" xfId="0" applyFont="1" applyBorder="1"/>
    <xf numFmtId="0" fontId="6" fillId="2" borderId="11" xfId="0" applyFont="1" applyFill="1" applyBorder="1" applyAlignment="1">
      <alignment horizontal="left" vertical="center" wrapText="1"/>
    </xf>
    <xf numFmtId="16" fontId="7" fillId="2" borderId="9" xfId="0" applyNumberFormat="1" applyFont="1" applyFill="1" applyBorder="1" applyAlignment="1">
      <alignment horizontal="left" vertical="center" wrapText="1"/>
    </xf>
    <xf numFmtId="0" fontId="12" fillId="0" borderId="9" xfId="4" applyFont="1" applyBorder="1" applyAlignment="1">
      <alignment horizontal="left" wrapText="1"/>
    </xf>
    <xf numFmtId="166" fontId="8" fillId="2" borderId="9" xfId="1" applyNumberFormat="1" applyFont="1" applyFill="1" applyBorder="1" applyAlignment="1">
      <alignment horizontal="center" vertical="center"/>
    </xf>
    <xf numFmtId="166" fontId="8" fillId="2" borderId="3" xfId="1" applyNumberFormat="1" applyFont="1" applyFill="1" applyBorder="1" applyAlignment="1">
      <alignment horizontal="center" vertical="center"/>
    </xf>
    <xf numFmtId="166" fontId="3" fillId="2" borderId="3" xfId="1" applyNumberFormat="1" applyFont="1" applyFill="1" applyBorder="1" applyAlignment="1">
      <alignment horizontal="center" vertical="center"/>
    </xf>
    <xf numFmtId="166" fontId="8" fillId="0" borderId="3" xfId="1" applyNumberFormat="1" applyFont="1" applyBorder="1" applyAlignment="1">
      <alignment horizontal="center" vertical="center"/>
    </xf>
    <xf numFmtId="166" fontId="6" fillId="2" borderId="3" xfId="1" quotePrefix="1" applyNumberFormat="1" applyFont="1" applyFill="1" applyBorder="1" applyAlignment="1">
      <alignment horizontal="center" vertical="center"/>
    </xf>
    <xf numFmtId="166" fontId="3" fillId="2" borderId="4" xfId="1" applyNumberFormat="1" applyFont="1" applyFill="1" applyBorder="1" applyAlignment="1">
      <alignment horizontal="right"/>
    </xf>
    <xf numFmtId="3" fontId="5" fillId="0" borderId="4" xfId="0" applyNumberFormat="1" applyFont="1" applyBorder="1" applyAlignment="1">
      <alignment horizontal="right" vertical="center"/>
    </xf>
    <xf numFmtId="3" fontId="5" fillId="2" borderId="4" xfId="1" applyNumberFormat="1" applyFont="1" applyFill="1" applyBorder="1" applyAlignment="1">
      <alignment horizontal="right"/>
    </xf>
    <xf numFmtId="3" fontId="3" fillId="2" borderId="4" xfId="1" applyNumberFormat="1" applyFont="1" applyFill="1" applyBorder="1" applyAlignment="1">
      <alignment horizontal="right"/>
    </xf>
    <xf numFmtId="166" fontId="6" fillId="2" borderId="3" xfId="1" applyNumberFormat="1" applyFont="1" applyFill="1" applyBorder="1" applyAlignment="1">
      <alignment horizontal="right" vertical="center"/>
    </xf>
    <xf numFmtId="164" fontId="6" fillId="2" borderId="3" xfId="1" applyFont="1" applyFill="1" applyBorder="1" applyAlignment="1" applyProtection="1">
      <alignment horizontal="center" vertical="center"/>
    </xf>
    <xf numFmtId="4" fontId="3" fillId="2" borderId="3" xfId="0" applyNumberFormat="1" applyFont="1" applyFill="1" applyBorder="1" applyAlignment="1">
      <alignment horizontal="right"/>
    </xf>
    <xf numFmtId="4" fontId="5" fillId="2" borderId="3" xfId="0" applyNumberFormat="1" applyFont="1" applyFill="1" applyBorder="1" applyAlignment="1">
      <alignment horizontal="right"/>
    </xf>
    <xf numFmtId="3" fontId="5" fillId="5" borderId="3" xfId="0" applyNumberFormat="1" applyFont="1" applyFill="1" applyBorder="1" applyAlignment="1">
      <alignment horizontal="right"/>
    </xf>
    <xf numFmtId="3" fontId="20" fillId="5" borderId="3" xfId="0" applyNumberFormat="1" applyFont="1" applyFill="1" applyBorder="1"/>
    <xf numFmtId="3" fontId="24" fillId="0" borderId="3" xfId="0" applyNumberFormat="1" applyFont="1" applyBorder="1"/>
    <xf numFmtId="3" fontId="22" fillId="0" borderId="3" xfId="0" applyNumberFormat="1" applyFont="1" applyBorder="1"/>
    <xf numFmtId="4" fontId="22" fillId="0" borderId="3" xfId="1" applyNumberFormat="1" applyFont="1" applyBorder="1" applyAlignment="1">
      <alignment horizontal="right" wrapText="1"/>
    </xf>
    <xf numFmtId="0" fontId="25" fillId="0" borderId="0" xfId="0" applyFont="1" applyAlignment="1">
      <alignment vertical="center"/>
    </xf>
    <xf numFmtId="0" fontId="23" fillId="0" borderId="0" xfId="0" applyFont="1"/>
    <xf numFmtId="0" fontId="17" fillId="2" borderId="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26" fillId="0" borderId="0" xfId="0" applyFont="1" applyAlignment="1">
      <alignment horizontal="left" wrapText="1"/>
    </xf>
    <xf numFmtId="0" fontId="27" fillId="0" borderId="0" xfId="0" applyFont="1" applyAlignment="1">
      <alignment wrapText="1"/>
    </xf>
    <xf numFmtId="0" fontId="29" fillId="0" borderId="5" xfId="0" applyFont="1" applyBorder="1" applyAlignment="1">
      <alignment horizontal="center" vertical="center"/>
    </xf>
    <xf numFmtId="0" fontId="29" fillId="0" borderId="5" xfId="0" applyFont="1" applyBorder="1" applyAlignment="1">
      <alignment horizontal="right" vertical="center"/>
    </xf>
    <xf numFmtId="3" fontId="26" fillId="3" borderId="3" xfId="0" applyNumberFormat="1" applyFont="1" applyFill="1" applyBorder="1" applyAlignment="1">
      <alignment horizontal="right"/>
    </xf>
    <xf numFmtId="3" fontId="26" fillId="0" borderId="3" xfId="0" applyNumberFormat="1" applyFont="1" applyBorder="1" applyAlignment="1">
      <alignment horizontal="right"/>
    </xf>
    <xf numFmtId="0" fontId="28" fillId="3" borderId="1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/>
    <xf numFmtId="3" fontId="26" fillId="0" borderId="3" xfId="0" applyNumberFormat="1" applyFont="1" applyBorder="1" applyAlignment="1">
      <alignment horizontal="right" wrapText="1"/>
    </xf>
    <xf numFmtId="0" fontId="26" fillId="0" borderId="0" xfId="0" quotePrefix="1" applyFont="1" applyAlignment="1">
      <alignment horizontal="center" vertical="center" wrapText="1"/>
    </xf>
    <xf numFmtId="3" fontId="28" fillId="4" borderId="1" xfId="0" quotePrefix="1" applyNumberFormat="1" applyFont="1" applyFill="1" applyBorder="1" applyAlignment="1">
      <alignment horizontal="right"/>
    </xf>
    <xf numFmtId="3" fontId="28" fillId="4" borderId="3" xfId="0" applyNumberFormat="1" applyFont="1" applyFill="1" applyBorder="1" applyAlignment="1">
      <alignment horizontal="right" wrapText="1"/>
    </xf>
    <xf numFmtId="3" fontId="28" fillId="3" borderId="1" xfId="0" quotePrefix="1" applyNumberFormat="1" applyFont="1" applyFill="1" applyBorder="1" applyAlignment="1">
      <alignment horizontal="right"/>
    </xf>
    <xf numFmtId="165" fontId="28" fillId="3" borderId="1" xfId="0" quotePrefix="1" applyNumberFormat="1" applyFont="1" applyFill="1" applyBorder="1" applyAlignment="1">
      <alignment horizontal="right"/>
    </xf>
    <xf numFmtId="3" fontId="28" fillId="3" borderId="3" xfId="0" quotePrefix="1" applyNumberFormat="1" applyFont="1" applyFill="1" applyBorder="1" applyAlignment="1">
      <alignment horizontal="right"/>
    </xf>
    <xf numFmtId="0" fontId="28" fillId="0" borderId="0" xfId="0" quotePrefix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/>
    <xf numFmtId="3" fontId="26" fillId="3" borderId="1" xfId="0" quotePrefix="1" applyNumberFormat="1" applyFont="1" applyFill="1" applyBorder="1" applyAlignment="1">
      <alignment horizontal="right"/>
    </xf>
    <xf numFmtId="3" fontId="26" fillId="3" borderId="3" xfId="0" quotePrefix="1" applyNumberFormat="1" applyFont="1" applyFill="1" applyBorder="1" applyAlignment="1">
      <alignment horizontal="right"/>
    </xf>
    <xf numFmtId="0" fontId="10" fillId="0" borderId="0" xfId="0" applyFont="1"/>
    <xf numFmtId="0" fontId="26" fillId="6" borderId="2" xfId="0" quotePrefix="1" applyFont="1" applyFill="1" applyBorder="1" applyAlignment="1">
      <alignment horizontal="center" wrapText="1"/>
    </xf>
    <xf numFmtId="0" fontId="26" fillId="6" borderId="2" xfId="0" quotePrefix="1" applyFont="1" applyFill="1" applyBorder="1" applyAlignment="1">
      <alignment horizontal="left"/>
    </xf>
    <xf numFmtId="0" fontId="26" fillId="6" borderId="4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1" xfId="0" quotePrefix="1" applyFont="1" applyFill="1" applyBorder="1" applyAlignment="1">
      <alignment horizontal="left" wrapText="1"/>
    </xf>
    <xf numFmtId="0" fontId="26" fillId="6" borderId="2" xfId="0" quotePrefix="1" applyFont="1" applyFill="1" applyBorder="1" applyAlignment="1">
      <alignment horizontal="left" wrapText="1"/>
    </xf>
    <xf numFmtId="0" fontId="26" fillId="6" borderId="4" xfId="0" quotePrefix="1" applyFont="1" applyFill="1" applyBorder="1" applyAlignment="1">
      <alignment horizontal="left" wrapText="1"/>
    </xf>
    <xf numFmtId="0" fontId="0" fillId="6" borderId="2" xfId="0" applyFill="1" applyBorder="1"/>
    <xf numFmtId="0" fontId="28" fillId="6" borderId="1" xfId="0" quotePrefix="1" applyFont="1" applyFill="1" applyBorder="1" applyAlignment="1">
      <alignment horizontal="left" wrapText="1"/>
    </xf>
    <xf numFmtId="0" fontId="28" fillId="6" borderId="2" xfId="0" quotePrefix="1" applyFont="1" applyFill="1" applyBorder="1" applyAlignment="1">
      <alignment horizontal="left" wrapText="1"/>
    </xf>
    <xf numFmtId="0" fontId="28" fillId="6" borderId="2" xfId="0" quotePrefix="1" applyFont="1" applyFill="1" applyBorder="1" applyAlignment="1">
      <alignment horizontal="center" wrapText="1"/>
    </xf>
    <xf numFmtId="0" fontId="28" fillId="6" borderId="2" xfId="0" quotePrefix="1" applyFont="1" applyFill="1" applyBorder="1" applyAlignment="1">
      <alignment horizontal="left"/>
    </xf>
    <xf numFmtId="164" fontId="5" fillId="0" borderId="9" xfId="1" applyFont="1" applyFill="1" applyBorder="1" applyAlignment="1" applyProtection="1">
      <alignment horizontal="center" vertical="center"/>
    </xf>
    <xf numFmtId="164" fontId="8" fillId="2" borderId="3" xfId="1" applyFont="1" applyFill="1" applyBorder="1" applyAlignment="1" applyProtection="1">
      <alignment horizontal="center" vertical="center"/>
    </xf>
    <xf numFmtId="2" fontId="8" fillId="2" borderId="3" xfId="1" applyNumberFormat="1" applyFont="1" applyFill="1" applyBorder="1" applyAlignment="1" applyProtection="1">
      <alignment horizontal="center" vertical="center"/>
    </xf>
    <xf numFmtId="0" fontId="31" fillId="2" borderId="3" xfId="0" applyFont="1" applyFill="1" applyBorder="1" applyAlignment="1">
      <alignment horizontal="left" vertical="center" wrapText="1"/>
    </xf>
    <xf numFmtId="164" fontId="5" fillId="2" borderId="3" xfId="1" applyFont="1" applyFill="1" applyBorder="1" applyAlignment="1">
      <alignment horizontal="center" vertical="center"/>
    </xf>
    <xf numFmtId="164" fontId="3" fillId="2" borderId="3" xfId="1" applyFont="1" applyFill="1" applyBorder="1" applyAlignment="1">
      <alignment horizontal="center" vertical="center"/>
    </xf>
    <xf numFmtId="166" fontId="6" fillId="0" borderId="3" xfId="1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vertical="center" wrapText="1"/>
    </xf>
    <xf numFmtId="3" fontId="5" fillId="0" borderId="3" xfId="1" applyNumberFormat="1" applyFont="1" applyFill="1" applyBorder="1" applyAlignment="1" applyProtection="1">
      <alignment vertical="center"/>
    </xf>
    <xf numFmtId="3" fontId="5" fillId="0" borderId="3" xfId="1" applyNumberFormat="1" applyFont="1" applyFill="1" applyBorder="1" applyAlignment="1" applyProtection="1">
      <alignment vertical="center" wrapText="1"/>
    </xf>
    <xf numFmtId="3" fontId="3" fillId="2" borderId="3" xfId="1" applyNumberFormat="1" applyFont="1" applyFill="1" applyBorder="1" applyAlignment="1">
      <alignment wrapText="1"/>
    </xf>
    <xf numFmtId="3" fontId="3" fillId="2" borderId="3" xfId="1" applyNumberFormat="1" applyFont="1" applyFill="1" applyBorder="1" applyAlignment="1">
      <alignment vertical="center"/>
    </xf>
    <xf numFmtId="3" fontId="5" fillId="2" borderId="4" xfId="1" applyNumberFormat="1" applyFont="1" applyFill="1" applyBorder="1" applyAlignment="1">
      <alignment wrapText="1"/>
    </xf>
    <xf numFmtId="3" fontId="5" fillId="2" borderId="3" xfId="1" applyNumberFormat="1" applyFont="1" applyFill="1" applyBorder="1" applyAlignment="1">
      <alignment vertical="center"/>
    </xf>
    <xf numFmtId="3" fontId="3" fillId="2" borderId="4" xfId="1" applyNumberFormat="1" applyFont="1" applyFill="1" applyBorder="1" applyAlignment="1">
      <alignment wrapText="1"/>
    </xf>
    <xf numFmtId="3" fontId="5" fillId="2" borderId="3" xfId="1" applyNumberFormat="1" applyFont="1" applyFill="1" applyBorder="1" applyAlignment="1">
      <alignment horizontal="right" vertical="center"/>
    </xf>
    <xf numFmtId="3" fontId="3" fillId="2" borderId="3" xfId="1" applyNumberFormat="1" applyFont="1" applyFill="1" applyBorder="1" applyAlignment="1">
      <alignment horizontal="right" vertical="center"/>
    </xf>
    <xf numFmtId="3" fontId="5" fillId="2" borderId="4" xfId="1" applyNumberFormat="1" applyFont="1" applyFill="1" applyBorder="1" applyAlignment="1"/>
    <xf numFmtId="3" fontId="3" fillId="2" borderId="4" xfId="1" applyNumberFormat="1" applyFont="1" applyFill="1" applyBorder="1" applyAlignment="1"/>
    <xf numFmtId="3" fontId="3" fillId="2" borderId="3" xfId="1" applyNumberFormat="1" applyFont="1" applyFill="1" applyBorder="1" applyAlignment="1"/>
    <xf numFmtId="3" fontId="5" fillId="2" borderId="3" xfId="1" applyNumberFormat="1" applyFont="1" applyFill="1" applyBorder="1" applyAlignment="1">
      <alignment horizontal="right" wrapText="1"/>
    </xf>
    <xf numFmtId="3" fontId="22" fillId="0" borderId="0" xfId="0" applyNumberFormat="1" applyFont="1" applyAlignment="1">
      <alignment horizontal="right" vertical="center"/>
    </xf>
    <xf numFmtId="3" fontId="3" fillId="2" borderId="3" xfId="1" applyNumberFormat="1" applyFont="1" applyFill="1" applyBorder="1" applyAlignment="1">
      <alignment horizontal="right" vertical="center" wrapText="1"/>
    </xf>
    <xf numFmtId="3" fontId="18" fillId="2" borderId="3" xfId="1" applyNumberFormat="1" applyFont="1" applyFill="1" applyBorder="1" applyAlignment="1">
      <alignment horizontal="right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2" fillId="0" borderId="3" xfId="0" applyFont="1" applyBorder="1"/>
    <xf numFmtId="3" fontId="5" fillId="5" borderId="3" xfId="1" applyNumberFormat="1" applyFont="1" applyFill="1" applyBorder="1" applyAlignment="1">
      <alignment horizontal="right" wrapText="1"/>
    </xf>
    <xf numFmtId="3" fontId="3" fillId="2" borderId="3" xfId="1" applyNumberFormat="1" applyFont="1" applyFill="1" applyBorder="1" applyAlignment="1">
      <alignment horizontal="right" wrapText="1"/>
    </xf>
    <xf numFmtId="3" fontId="24" fillId="0" borderId="3" xfId="1" applyNumberFormat="1" applyFont="1" applyBorder="1" applyAlignment="1">
      <alignment horizontal="right" wrapText="1"/>
    </xf>
    <xf numFmtId="3" fontId="22" fillId="0" borderId="3" xfId="1" applyNumberFormat="1" applyFont="1" applyBorder="1" applyAlignment="1">
      <alignment horizontal="right" wrapText="1"/>
    </xf>
    <xf numFmtId="3" fontId="20" fillId="0" borderId="3" xfId="0" applyNumberFormat="1" applyFont="1" applyBorder="1"/>
    <xf numFmtId="4" fontId="0" fillId="0" borderId="0" xfId="0" applyNumberFormat="1"/>
    <xf numFmtId="0" fontId="30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28" fillId="3" borderId="1" xfId="0" quotePrefix="1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vertical="center" wrapText="1"/>
    </xf>
    <xf numFmtId="0" fontId="26" fillId="0" borderId="0" xfId="0" applyFont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28" fillId="4" borderId="2" xfId="0" applyFont="1" applyFill="1" applyBorder="1" applyAlignment="1">
      <alignment horizontal="left" vertical="center" wrapText="1"/>
    </xf>
    <xf numFmtId="0" fontId="28" fillId="4" borderId="4" xfId="0" applyFont="1" applyFill="1" applyBorder="1" applyAlignment="1">
      <alignment horizontal="left" vertical="center" wrapText="1"/>
    </xf>
    <xf numFmtId="0" fontId="28" fillId="3" borderId="1" xfId="0" applyFont="1" applyFill="1" applyBorder="1" applyAlignment="1">
      <alignment horizontal="left" vertical="center" wrapText="1"/>
    </xf>
    <xf numFmtId="0" fontId="28" fillId="3" borderId="2" xfId="0" applyFont="1" applyFill="1" applyBorder="1" applyAlignment="1">
      <alignment horizontal="left" vertical="center" wrapText="1"/>
    </xf>
    <xf numFmtId="0" fontId="28" fillId="3" borderId="4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28" fillId="0" borderId="1" xfId="0" quotePrefix="1" applyFont="1" applyBorder="1" applyAlignment="1">
      <alignment horizontal="left" vertical="center"/>
    </xf>
    <xf numFmtId="0" fontId="13" fillId="0" borderId="2" xfId="0" applyFont="1" applyBorder="1" applyAlignment="1">
      <alignment vertical="center"/>
    </xf>
    <xf numFmtId="0" fontId="27" fillId="0" borderId="0" xfId="0" applyFont="1" applyAlignment="1">
      <alignment vertical="center" wrapText="1"/>
    </xf>
    <xf numFmtId="0" fontId="28" fillId="3" borderId="18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vertical="center" wrapText="1"/>
    </xf>
    <xf numFmtId="0" fontId="13" fillId="3" borderId="5" xfId="0" applyFont="1" applyFill="1" applyBorder="1" applyAlignment="1">
      <alignment vertical="center"/>
    </xf>
    <xf numFmtId="0" fontId="28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0" fontId="28" fillId="0" borderId="1" xfId="0" quotePrefix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 indent="1"/>
    </xf>
    <xf numFmtId="0" fontId="17" fillId="2" borderId="3" xfId="0" applyFont="1" applyFill="1" applyBorder="1" applyAlignment="1">
      <alignment horizontal="left" vertical="center" wrapText="1" indent="1"/>
    </xf>
    <xf numFmtId="0" fontId="17" fillId="2" borderId="17" xfId="0" applyFont="1" applyFill="1" applyBorder="1" applyAlignment="1">
      <alignment horizontal="left" vertical="center" wrapText="1" indent="1"/>
    </xf>
    <xf numFmtId="0" fontId="17" fillId="2" borderId="2" xfId="0" applyFont="1" applyFill="1" applyBorder="1" applyAlignment="1">
      <alignment horizontal="left" vertical="center" wrapText="1" indent="1"/>
    </xf>
    <xf numFmtId="0" fontId="17" fillId="2" borderId="4" xfId="0" applyFont="1" applyFill="1" applyBorder="1" applyAlignment="1">
      <alignment horizontal="left" vertical="center" wrapText="1" indent="1"/>
    </xf>
    <xf numFmtId="0" fontId="18" fillId="2" borderId="1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wrapText="1" inden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</cellXfs>
  <cellStyles count="5">
    <cellStyle name="Normalno" xfId="0" builtinId="0"/>
    <cellStyle name="Obično_List4" xfId="3" xr:uid="{00000000-0005-0000-0000-000001000000}"/>
    <cellStyle name="Obično_List5" xfId="4" xr:uid="{00000000-0005-0000-0000-000002000000}"/>
    <cellStyle name="Obično_List7" xfId="2" xr:uid="{00000000-0005-0000-0000-000003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opLeftCell="A22" workbookViewId="0">
      <selection activeCell="J40" sqref="A39:J40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205" t="s">
        <v>122</v>
      </c>
      <c r="B1" s="205"/>
      <c r="C1" s="205"/>
      <c r="D1" s="205"/>
      <c r="E1" s="205"/>
      <c r="F1" s="205"/>
      <c r="G1" s="205"/>
      <c r="H1" s="205"/>
      <c r="I1" s="205"/>
      <c r="J1" s="205"/>
    </row>
    <row r="2" spans="1:10" ht="15.75" x14ac:dyDescent="0.25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x14ac:dyDescent="0.25">
      <c r="A3" s="205" t="s">
        <v>16</v>
      </c>
      <c r="B3" s="205"/>
      <c r="C3" s="205"/>
      <c r="D3" s="205"/>
      <c r="E3" s="205"/>
      <c r="F3" s="205"/>
      <c r="G3" s="205"/>
      <c r="H3" s="205"/>
      <c r="I3" s="217"/>
      <c r="J3" s="217"/>
    </row>
    <row r="4" spans="1:10" ht="15.75" x14ac:dyDescent="0.25">
      <c r="A4" s="130"/>
      <c r="B4" s="130"/>
      <c r="C4" s="130"/>
      <c r="D4" s="130"/>
      <c r="E4" s="130"/>
      <c r="F4" s="130"/>
      <c r="G4" s="130"/>
      <c r="H4" s="130"/>
      <c r="I4" s="131"/>
      <c r="J4" s="131"/>
    </row>
    <row r="5" spans="1:10" ht="15.75" x14ac:dyDescent="0.25">
      <c r="A5" s="205" t="s">
        <v>20</v>
      </c>
      <c r="B5" s="202"/>
      <c r="C5" s="202"/>
      <c r="D5" s="202"/>
      <c r="E5" s="202"/>
      <c r="F5" s="202"/>
      <c r="G5" s="202"/>
      <c r="H5" s="202"/>
      <c r="I5" s="202"/>
      <c r="J5" s="202"/>
    </row>
    <row r="6" spans="1:10" ht="15.75" x14ac:dyDescent="0.25">
      <c r="A6" s="133"/>
      <c r="B6" s="134"/>
      <c r="C6" s="134"/>
      <c r="D6" s="134"/>
      <c r="E6" s="130"/>
      <c r="F6" s="135"/>
      <c r="G6" s="135"/>
      <c r="H6" s="135"/>
      <c r="I6" s="135"/>
      <c r="J6" s="136" t="s">
        <v>25</v>
      </c>
    </row>
    <row r="7" spans="1:10" ht="31.5" x14ac:dyDescent="0.25">
      <c r="A7" s="160"/>
      <c r="B7" s="163"/>
      <c r="C7" s="161"/>
      <c r="D7" s="156"/>
      <c r="E7" s="162"/>
      <c r="F7" s="158" t="s">
        <v>114</v>
      </c>
      <c r="G7" s="159" t="s">
        <v>115</v>
      </c>
      <c r="H7" s="159" t="s">
        <v>116</v>
      </c>
      <c r="I7" s="159" t="s">
        <v>100</v>
      </c>
      <c r="J7" s="159" t="s">
        <v>117</v>
      </c>
    </row>
    <row r="8" spans="1:10" ht="15.75" x14ac:dyDescent="0.25">
      <c r="A8" s="218" t="s">
        <v>0</v>
      </c>
      <c r="B8" s="219"/>
      <c r="C8" s="219"/>
      <c r="D8" s="219"/>
      <c r="E8" s="220"/>
      <c r="F8" s="137">
        <v>891538</v>
      </c>
      <c r="G8" s="137">
        <v>993800</v>
      </c>
      <c r="H8" s="137">
        <v>1004100</v>
      </c>
      <c r="I8" s="137">
        <v>1004100</v>
      </c>
      <c r="J8" s="137">
        <v>1004100</v>
      </c>
    </row>
    <row r="9" spans="1:10" ht="15.75" x14ac:dyDescent="0.25">
      <c r="A9" s="221" t="s">
        <v>26</v>
      </c>
      <c r="B9" s="222"/>
      <c r="C9" s="222"/>
      <c r="D9" s="222"/>
      <c r="E9" s="216"/>
      <c r="F9" s="138">
        <v>891538</v>
      </c>
      <c r="G9" s="138">
        <v>993800</v>
      </c>
      <c r="H9" s="137">
        <v>1004100</v>
      </c>
      <c r="I9" s="137">
        <v>1004100</v>
      </c>
      <c r="J9" s="137">
        <v>1004100</v>
      </c>
    </row>
    <row r="10" spans="1:10" ht="15.75" x14ac:dyDescent="0.25">
      <c r="A10" s="215" t="s">
        <v>27</v>
      </c>
      <c r="B10" s="216"/>
      <c r="C10" s="216"/>
      <c r="D10" s="216"/>
      <c r="E10" s="216"/>
      <c r="F10" s="138"/>
      <c r="G10" s="138">
        <v>0</v>
      </c>
      <c r="H10" s="138"/>
      <c r="I10" s="138"/>
      <c r="J10" s="138"/>
    </row>
    <row r="11" spans="1:10" ht="15.75" x14ac:dyDescent="0.25">
      <c r="A11" s="139" t="s">
        <v>1</v>
      </c>
      <c r="B11" s="140"/>
      <c r="C11" s="140"/>
      <c r="D11" s="140"/>
      <c r="E11" s="140"/>
      <c r="F11" s="137">
        <v>930282</v>
      </c>
      <c r="G11" s="137">
        <f>SUM(G12,G13)</f>
        <v>993800</v>
      </c>
      <c r="H11" s="137">
        <f>SUM(H12,H13)</f>
        <v>1004100</v>
      </c>
      <c r="I11" s="137">
        <f>SUM(I12,I13)</f>
        <v>1004100</v>
      </c>
      <c r="J11" s="137">
        <f>SUM(J12,J13)</f>
        <v>1004100</v>
      </c>
    </row>
    <row r="12" spans="1:10" ht="15.75" x14ac:dyDescent="0.25">
      <c r="A12" s="223" t="s">
        <v>28</v>
      </c>
      <c r="B12" s="222"/>
      <c r="C12" s="222"/>
      <c r="D12" s="222"/>
      <c r="E12" s="222"/>
      <c r="F12" s="138">
        <f>SUM(F11-F13)</f>
        <v>904292</v>
      </c>
      <c r="G12" s="138">
        <v>960400</v>
      </c>
      <c r="H12" s="138">
        <v>964700</v>
      </c>
      <c r="I12" s="138">
        <v>964700</v>
      </c>
      <c r="J12" s="138">
        <v>964700</v>
      </c>
    </row>
    <row r="13" spans="1:10" ht="15.75" x14ac:dyDescent="0.25">
      <c r="A13" s="215" t="s">
        <v>29</v>
      </c>
      <c r="B13" s="216"/>
      <c r="C13" s="216"/>
      <c r="D13" s="216"/>
      <c r="E13" s="216"/>
      <c r="F13" s="138">
        <v>25990</v>
      </c>
      <c r="G13" s="138">
        <v>33400</v>
      </c>
      <c r="H13" s="138">
        <v>39400</v>
      </c>
      <c r="I13" s="138">
        <v>39400</v>
      </c>
      <c r="J13" s="138">
        <v>39400</v>
      </c>
    </row>
    <row r="14" spans="1:10" ht="15.75" x14ac:dyDescent="0.25">
      <c r="A14" s="203" t="s">
        <v>39</v>
      </c>
      <c r="B14" s="204"/>
      <c r="C14" s="204"/>
      <c r="D14" s="204"/>
      <c r="E14" s="204"/>
      <c r="F14" s="137"/>
      <c r="G14" s="137">
        <f t="shared" ref="G14" si="0">G8-G11</f>
        <v>0</v>
      </c>
      <c r="H14" s="137"/>
      <c r="I14" s="137"/>
      <c r="J14" s="137"/>
    </row>
    <row r="15" spans="1:10" ht="15.75" x14ac:dyDescent="0.25">
      <c r="A15" s="130"/>
      <c r="B15" s="141"/>
      <c r="C15" s="141"/>
      <c r="D15" s="141"/>
      <c r="E15" s="141"/>
      <c r="F15" s="141"/>
      <c r="G15" s="141"/>
      <c r="H15" s="142"/>
      <c r="I15" s="142"/>
      <c r="J15" s="142"/>
    </row>
    <row r="16" spans="1:10" ht="15.75" x14ac:dyDescent="0.25">
      <c r="A16" s="205" t="s">
        <v>21</v>
      </c>
      <c r="B16" s="202"/>
      <c r="C16" s="202"/>
      <c r="D16" s="202"/>
      <c r="E16" s="202"/>
      <c r="F16" s="202"/>
      <c r="G16" s="202"/>
      <c r="H16" s="202"/>
      <c r="I16" s="202"/>
      <c r="J16" s="202"/>
    </row>
    <row r="17" spans="1:10" ht="15.75" x14ac:dyDescent="0.25">
      <c r="A17" s="130"/>
      <c r="B17" s="141"/>
      <c r="C17" s="141"/>
      <c r="D17" s="141"/>
      <c r="E17" s="141"/>
      <c r="F17" s="141"/>
      <c r="G17" s="141"/>
      <c r="H17" s="142"/>
      <c r="I17" s="142"/>
      <c r="J17" s="142"/>
    </row>
    <row r="18" spans="1:10" ht="31.5" x14ac:dyDescent="0.25">
      <c r="A18" s="160"/>
      <c r="B18" s="161"/>
      <c r="C18" s="161"/>
      <c r="D18" s="156"/>
      <c r="E18" s="157"/>
      <c r="F18" s="159" t="s">
        <v>114</v>
      </c>
      <c r="G18" s="159" t="s">
        <v>115</v>
      </c>
      <c r="H18" s="159" t="s">
        <v>116</v>
      </c>
      <c r="I18" s="159" t="s">
        <v>100</v>
      </c>
      <c r="J18" s="159" t="s">
        <v>117</v>
      </c>
    </row>
    <row r="19" spans="1:10" ht="15.75" x14ac:dyDescent="0.25">
      <c r="A19" s="215" t="s">
        <v>30</v>
      </c>
      <c r="B19" s="216"/>
      <c r="C19" s="216"/>
      <c r="D19" s="216"/>
      <c r="E19" s="216"/>
      <c r="F19" s="138"/>
      <c r="G19" s="138"/>
      <c r="H19" s="138"/>
      <c r="I19" s="138"/>
      <c r="J19" s="143"/>
    </row>
    <row r="20" spans="1:10" ht="15.75" x14ac:dyDescent="0.25">
      <c r="A20" s="215" t="s">
        <v>31</v>
      </c>
      <c r="B20" s="216"/>
      <c r="C20" s="216"/>
      <c r="D20" s="216"/>
      <c r="E20" s="216"/>
      <c r="F20" s="138"/>
      <c r="G20" s="138"/>
      <c r="H20" s="138"/>
      <c r="I20" s="138"/>
      <c r="J20" s="143"/>
    </row>
    <row r="21" spans="1:10" ht="15.75" x14ac:dyDescent="0.25">
      <c r="A21" s="203" t="s">
        <v>2</v>
      </c>
      <c r="B21" s="204"/>
      <c r="C21" s="204"/>
      <c r="D21" s="204"/>
      <c r="E21" s="204"/>
      <c r="F21" s="137">
        <f>F19-F20</f>
        <v>0</v>
      </c>
      <c r="G21" s="137">
        <f t="shared" ref="G21:J21" si="1">G19-G20</f>
        <v>0</v>
      </c>
      <c r="H21" s="137">
        <f t="shared" si="1"/>
        <v>0</v>
      </c>
      <c r="I21" s="137">
        <f t="shared" si="1"/>
        <v>0</v>
      </c>
      <c r="J21" s="137">
        <f t="shared" si="1"/>
        <v>0</v>
      </c>
    </row>
    <row r="22" spans="1:10" ht="15.75" x14ac:dyDescent="0.25">
      <c r="A22" s="203" t="s">
        <v>40</v>
      </c>
      <c r="B22" s="204"/>
      <c r="C22" s="204"/>
      <c r="D22" s="204"/>
      <c r="E22" s="204"/>
      <c r="F22" s="137">
        <f>SUM(F14+F21)</f>
        <v>0</v>
      </c>
      <c r="G22" s="137">
        <f t="shared" ref="G22:J22" si="2">G14+G21</f>
        <v>0</v>
      </c>
      <c r="H22" s="137">
        <f t="shared" si="2"/>
        <v>0</v>
      </c>
      <c r="I22" s="137">
        <f t="shared" si="2"/>
        <v>0</v>
      </c>
      <c r="J22" s="137">
        <f t="shared" si="2"/>
        <v>0</v>
      </c>
    </row>
    <row r="23" spans="1:10" ht="15.75" x14ac:dyDescent="0.25">
      <c r="A23" s="144"/>
      <c r="B23" s="141"/>
      <c r="C23" s="141"/>
      <c r="D23" s="141"/>
      <c r="E23" s="141"/>
      <c r="F23" s="141"/>
      <c r="G23" s="141"/>
      <c r="H23" s="142"/>
      <c r="I23" s="142"/>
      <c r="J23" s="142"/>
    </row>
    <row r="24" spans="1:10" ht="15.75" x14ac:dyDescent="0.25">
      <c r="A24" s="205" t="s">
        <v>41</v>
      </c>
      <c r="B24" s="202"/>
      <c r="C24" s="202"/>
      <c r="D24" s="202"/>
      <c r="E24" s="202"/>
      <c r="F24" s="202"/>
      <c r="G24" s="202"/>
      <c r="H24" s="202"/>
      <c r="I24" s="202"/>
      <c r="J24" s="202"/>
    </row>
    <row r="25" spans="1:10" ht="15.75" x14ac:dyDescent="0.25">
      <c r="A25" s="130"/>
      <c r="B25" s="15"/>
      <c r="C25" s="15"/>
      <c r="D25" s="15"/>
      <c r="E25" s="15"/>
      <c r="F25" s="15"/>
      <c r="G25" s="15"/>
      <c r="H25" s="15"/>
      <c r="I25" s="15"/>
      <c r="J25" s="15"/>
    </row>
    <row r="26" spans="1:10" ht="31.5" x14ac:dyDescent="0.25">
      <c r="A26" s="160"/>
      <c r="B26" s="161"/>
      <c r="C26" s="161"/>
      <c r="D26" s="156"/>
      <c r="E26" s="157"/>
      <c r="F26" s="159" t="s">
        <v>114</v>
      </c>
      <c r="G26" s="159" t="s">
        <v>115</v>
      </c>
      <c r="H26" s="159" t="s">
        <v>116</v>
      </c>
      <c r="I26" s="159" t="s">
        <v>100</v>
      </c>
      <c r="J26" s="159" t="s">
        <v>117</v>
      </c>
    </row>
    <row r="27" spans="1:10" ht="15" customHeight="1" x14ac:dyDescent="0.25">
      <c r="A27" s="206" t="s">
        <v>42</v>
      </c>
      <c r="B27" s="207"/>
      <c r="C27" s="207"/>
      <c r="D27" s="207"/>
      <c r="E27" s="208"/>
      <c r="F27" s="145">
        <f>SUM(F8-F11)</f>
        <v>-38744</v>
      </c>
      <c r="G27" s="145">
        <v>1000</v>
      </c>
      <c r="H27" s="145">
        <v>0</v>
      </c>
      <c r="I27" s="145">
        <v>0</v>
      </c>
      <c r="J27" s="146">
        <v>0</v>
      </c>
    </row>
    <row r="28" spans="1:10" ht="15" customHeight="1" x14ac:dyDescent="0.25">
      <c r="A28" s="203" t="s">
        <v>43</v>
      </c>
      <c r="B28" s="204"/>
      <c r="C28" s="204"/>
      <c r="D28" s="204"/>
      <c r="E28" s="204"/>
      <c r="F28" s="147"/>
      <c r="G28" s="148"/>
      <c r="H28" s="147">
        <f t="shared" ref="H28:J28" si="3">H22+H27</f>
        <v>0</v>
      </c>
      <c r="I28" s="147">
        <f t="shared" si="3"/>
        <v>0</v>
      </c>
      <c r="J28" s="149">
        <f t="shared" si="3"/>
        <v>0</v>
      </c>
    </row>
    <row r="29" spans="1:10" ht="45" customHeight="1" x14ac:dyDescent="0.25">
      <c r="A29" s="209" t="s">
        <v>44</v>
      </c>
      <c r="B29" s="210"/>
      <c r="C29" s="210"/>
      <c r="D29" s="210"/>
      <c r="E29" s="211"/>
      <c r="F29" s="147"/>
      <c r="G29" s="147"/>
      <c r="H29" s="147">
        <f>H14+H21+H27-H28</f>
        <v>0</v>
      </c>
      <c r="I29" s="147">
        <f t="shared" ref="I29:J29" si="4">I14+I21+I27-I28</f>
        <v>0</v>
      </c>
      <c r="J29" s="149">
        <f t="shared" si="4"/>
        <v>0</v>
      </c>
    </row>
    <row r="30" spans="1:10" ht="15.75" x14ac:dyDescent="0.25">
      <c r="A30" s="132"/>
      <c r="B30" s="16"/>
      <c r="C30" s="16"/>
      <c r="D30" s="16"/>
      <c r="E30" s="16"/>
      <c r="F30" s="16"/>
      <c r="G30" s="16"/>
      <c r="H30" s="16"/>
      <c r="I30" s="16"/>
      <c r="J30" s="16"/>
    </row>
    <row r="31" spans="1:10" ht="15.75" x14ac:dyDescent="0.25">
      <c r="A31" s="212" t="s">
        <v>38</v>
      </c>
      <c r="B31" s="212"/>
      <c r="C31" s="212"/>
      <c r="D31" s="212"/>
      <c r="E31" s="212"/>
      <c r="F31" s="212"/>
      <c r="G31" s="212"/>
      <c r="H31" s="212"/>
      <c r="I31" s="212"/>
      <c r="J31" s="212"/>
    </row>
    <row r="32" spans="1:10" ht="15.75" x14ac:dyDescent="0.25">
      <c r="A32" s="150"/>
      <c r="B32" s="151"/>
      <c r="C32" s="151"/>
      <c r="D32" s="151"/>
      <c r="E32" s="151"/>
      <c r="F32" s="151"/>
      <c r="G32" s="151"/>
      <c r="H32" s="152"/>
      <c r="I32" s="152"/>
      <c r="J32" s="152"/>
    </row>
    <row r="33" spans="1:10" ht="31.5" x14ac:dyDescent="0.25">
      <c r="A33" s="164"/>
      <c r="B33" s="165"/>
      <c r="C33" s="165"/>
      <c r="D33" s="166"/>
      <c r="E33" s="167"/>
      <c r="F33" s="159" t="s">
        <v>114</v>
      </c>
      <c r="G33" s="159" t="s">
        <v>115</v>
      </c>
      <c r="H33" s="159" t="s">
        <v>116</v>
      </c>
      <c r="I33" s="159" t="s">
        <v>100</v>
      </c>
      <c r="J33" s="159" t="s">
        <v>117</v>
      </c>
    </row>
    <row r="34" spans="1:10" ht="15.75" x14ac:dyDescent="0.25">
      <c r="A34" s="206" t="s">
        <v>42</v>
      </c>
      <c r="B34" s="207"/>
      <c r="C34" s="207"/>
      <c r="D34" s="207"/>
      <c r="E34" s="208"/>
      <c r="F34" s="145"/>
      <c r="G34" s="145"/>
      <c r="H34" s="145"/>
      <c r="I34" s="145"/>
      <c r="J34" s="146"/>
    </row>
    <row r="35" spans="1:10" ht="28.5" customHeight="1" x14ac:dyDescent="0.25">
      <c r="A35" s="206" t="s">
        <v>45</v>
      </c>
      <c r="B35" s="207"/>
      <c r="C35" s="207"/>
      <c r="D35" s="207"/>
      <c r="E35" s="208"/>
      <c r="F35" s="145"/>
      <c r="G35" s="145"/>
      <c r="H35" s="145"/>
      <c r="I35" s="145"/>
      <c r="J35" s="146"/>
    </row>
    <row r="36" spans="1:10" ht="15.75" x14ac:dyDescent="0.25">
      <c r="A36" s="206" t="s">
        <v>46</v>
      </c>
      <c r="B36" s="213"/>
      <c r="C36" s="213"/>
      <c r="D36" s="213"/>
      <c r="E36" s="214"/>
      <c r="F36" s="145"/>
      <c r="G36" s="145"/>
      <c r="H36" s="145"/>
      <c r="I36" s="145"/>
      <c r="J36" s="146"/>
    </row>
    <row r="37" spans="1:10" ht="15" customHeight="1" x14ac:dyDescent="0.25">
      <c r="A37" s="203" t="s">
        <v>43</v>
      </c>
      <c r="B37" s="204"/>
      <c r="C37" s="204"/>
      <c r="D37" s="204"/>
      <c r="E37" s="204"/>
      <c r="F37" s="153"/>
      <c r="G37" s="153"/>
      <c r="H37" s="153"/>
      <c r="I37" s="153"/>
      <c r="J37" s="154"/>
    </row>
    <row r="38" spans="1:10" ht="17.25" customHeight="1" x14ac:dyDescent="0.25">
      <c r="A38" s="155"/>
      <c r="B38" s="155"/>
      <c r="C38" s="155"/>
      <c r="D38" s="155"/>
      <c r="E38" s="155"/>
      <c r="F38" s="155"/>
      <c r="G38" s="155"/>
      <c r="H38" s="155"/>
      <c r="I38" s="155"/>
      <c r="J38" s="155"/>
    </row>
    <row r="39" spans="1:10" ht="15.75" x14ac:dyDescent="0.25">
      <c r="A39" s="201"/>
      <c r="B39" s="202"/>
      <c r="C39" s="202"/>
      <c r="D39" s="202"/>
      <c r="E39" s="202"/>
      <c r="F39" s="202"/>
      <c r="G39" s="202"/>
      <c r="H39" s="202"/>
      <c r="I39" s="202"/>
      <c r="J39" s="202"/>
    </row>
    <row r="40" spans="1:10" ht="9" customHeight="1" x14ac:dyDescent="0.25">
      <c r="A40" s="155"/>
      <c r="B40" s="155"/>
      <c r="C40" s="155"/>
      <c r="D40" s="155"/>
      <c r="E40" s="155"/>
      <c r="F40" s="155"/>
      <c r="G40" s="155"/>
      <c r="H40" s="155"/>
      <c r="I40" s="155"/>
      <c r="J40" s="155"/>
    </row>
  </sheetData>
  <mergeCells count="24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</mergeCells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8"/>
  <sheetViews>
    <sheetView workbookViewId="0">
      <selection activeCell="N36" sqref="N36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14.42578125" customWidth="1"/>
    <col min="4" max="4" width="34.28515625" customWidth="1"/>
    <col min="5" max="5" width="23.28515625" customWidth="1"/>
    <col min="6" max="6" width="18.85546875" customWidth="1"/>
    <col min="7" max="7" width="18.7109375" customWidth="1"/>
    <col min="8" max="9" width="25.28515625" customWidth="1"/>
    <col min="12" max="12" width="10.140625" bestFit="1" customWidth="1"/>
  </cols>
  <sheetData>
    <row r="1" spans="1:9" ht="42" customHeight="1" x14ac:dyDescent="0.25">
      <c r="A1" s="224" t="s">
        <v>122</v>
      </c>
      <c r="B1" s="224"/>
      <c r="C1" s="224"/>
      <c r="D1" s="224"/>
      <c r="E1" s="224"/>
      <c r="F1" s="224"/>
      <c r="G1" s="224"/>
      <c r="H1" s="224"/>
      <c r="I1" s="224"/>
    </row>
    <row r="2" spans="1:9" ht="18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15.75" customHeight="1" x14ac:dyDescent="0.25">
      <c r="A3" s="224" t="s">
        <v>16</v>
      </c>
      <c r="B3" s="224"/>
      <c r="C3" s="224"/>
      <c r="D3" s="224"/>
      <c r="E3" s="224"/>
      <c r="F3" s="224"/>
      <c r="G3" s="224"/>
      <c r="H3" s="224"/>
      <c r="I3" s="224"/>
    </row>
    <row r="4" spans="1:9" ht="18" x14ac:dyDescent="0.25">
      <c r="A4" s="1"/>
      <c r="B4" s="1"/>
      <c r="C4" s="1"/>
      <c r="D4" s="1"/>
      <c r="E4" s="1"/>
      <c r="F4" s="1"/>
      <c r="G4" s="1"/>
      <c r="H4" s="2"/>
      <c r="I4" s="2"/>
    </row>
    <row r="5" spans="1:9" ht="18" customHeight="1" x14ac:dyDescent="0.25">
      <c r="A5" s="224" t="s">
        <v>4</v>
      </c>
      <c r="B5" s="224"/>
      <c r="C5" s="224"/>
      <c r="D5" s="224"/>
      <c r="E5" s="224"/>
      <c r="F5" s="224"/>
      <c r="G5" s="224"/>
      <c r="H5" s="224"/>
      <c r="I5" s="224"/>
    </row>
    <row r="6" spans="1:9" ht="18" x14ac:dyDescent="0.25">
      <c r="A6" s="1"/>
      <c r="B6" s="1"/>
      <c r="C6" s="1"/>
      <c r="D6" s="1"/>
      <c r="E6" s="1"/>
      <c r="F6" s="1"/>
      <c r="G6" s="1"/>
      <c r="H6" s="2"/>
      <c r="I6" s="2"/>
    </row>
    <row r="7" spans="1:9" ht="15.75" customHeight="1" x14ac:dyDescent="0.25">
      <c r="A7" s="224" t="s">
        <v>32</v>
      </c>
      <c r="B7" s="224"/>
      <c r="C7" s="224"/>
      <c r="D7" s="224"/>
      <c r="E7" s="224"/>
      <c r="F7" s="224"/>
      <c r="G7" s="224"/>
      <c r="H7" s="224"/>
      <c r="I7" s="224"/>
    </row>
    <row r="8" spans="1:9" ht="18" x14ac:dyDescent="0.25">
      <c r="A8" s="1"/>
      <c r="B8" s="1"/>
      <c r="C8" s="1"/>
      <c r="D8" s="1"/>
      <c r="E8" s="1"/>
      <c r="F8" s="1"/>
      <c r="G8" s="1"/>
      <c r="H8" s="2"/>
      <c r="I8" s="2"/>
    </row>
    <row r="9" spans="1:9" ht="32.25" thickBot="1" x14ac:dyDescent="0.3">
      <c r="A9" s="32" t="s">
        <v>5</v>
      </c>
      <c r="B9" s="33" t="s">
        <v>6</v>
      </c>
      <c r="C9" s="33" t="s">
        <v>63</v>
      </c>
      <c r="D9" s="33" t="s">
        <v>3</v>
      </c>
      <c r="E9" s="159" t="s">
        <v>114</v>
      </c>
      <c r="F9" s="159" t="s">
        <v>115</v>
      </c>
      <c r="G9" s="159" t="s">
        <v>116</v>
      </c>
      <c r="H9" s="159" t="s">
        <v>100</v>
      </c>
      <c r="I9" s="159" t="s">
        <v>117</v>
      </c>
    </row>
    <row r="10" spans="1:9" x14ac:dyDescent="0.25">
      <c r="A10" s="30">
        <v>6</v>
      </c>
      <c r="B10" s="31"/>
      <c r="C10" s="101"/>
      <c r="D10" s="31" t="s">
        <v>7</v>
      </c>
      <c r="E10" s="107">
        <f>SUM(E11,E18,E15,E13)</f>
        <v>891539</v>
      </c>
      <c r="F10" s="168">
        <f>SUM(F11,F13,F15,F18,F21)</f>
        <v>993800</v>
      </c>
      <c r="G10" s="168">
        <f>SUM(G11,G13,G15,G18)</f>
        <v>1004100</v>
      </c>
      <c r="H10" s="168">
        <f>SUM(H11,H13,H15,H18)</f>
        <v>1004100</v>
      </c>
      <c r="I10" s="168">
        <f>SUM(I11,I13,I15,I18)</f>
        <v>1004100</v>
      </c>
    </row>
    <row r="11" spans="1:9" ht="24.75" customHeight="1" x14ac:dyDescent="0.25">
      <c r="A11" s="22"/>
      <c r="B11" s="4">
        <v>63</v>
      </c>
      <c r="C11" s="102"/>
      <c r="D11" s="4" t="s">
        <v>22</v>
      </c>
      <c r="E11" s="108">
        <v>384790</v>
      </c>
      <c r="F11" s="172">
        <v>436100</v>
      </c>
      <c r="G11" s="172">
        <v>442100</v>
      </c>
      <c r="H11" s="172">
        <v>442100</v>
      </c>
      <c r="I11" s="172">
        <v>442100</v>
      </c>
    </row>
    <row r="12" spans="1:9" x14ac:dyDescent="0.25">
      <c r="A12" s="22"/>
      <c r="B12" s="8"/>
      <c r="C12" s="18" t="s">
        <v>103</v>
      </c>
      <c r="D12" s="23" t="s">
        <v>53</v>
      </c>
      <c r="E12" s="109">
        <v>384790</v>
      </c>
      <c r="F12" s="173">
        <v>436100</v>
      </c>
      <c r="G12" s="173">
        <v>442100</v>
      </c>
      <c r="H12" s="173">
        <v>442100</v>
      </c>
      <c r="I12" s="173">
        <v>442100</v>
      </c>
    </row>
    <row r="13" spans="1:9" ht="38.25" x14ac:dyDescent="0.25">
      <c r="A13" s="22"/>
      <c r="B13" s="4">
        <v>65</v>
      </c>
      <c r="C13" s="102"/>
      <c r="D13" s="24" t="s">
        <v>54</v>
      </c>
      <c r="E13" s="110">
        <v>33433</v>
      </c>
      <c r="F13" s="172">
        <v>34400</v>
      </c>
      <c r="G13" s="172">
        <v>34400</v>
      </c>
      <c r="H13" s="172">
        <v>34400</v>
      </c>
      <c r="I13" s="172">
        <v>34400</v>
      </c>
    </row>
    <row r="14" spans="1:9" ht="25.5" x14ac:dyDescent="0.25">
      <c r="A14" s="25"/>
      <c r="B14" s="5"/>
      <c r="C14" s="98" t="s">
        <v>104</v>
      </c>
      <c r="D14" s="10" t="s">
        <v>55</v>
      </c>
      <c r="E14" s="111">
        <v>33433</v>
      </c>
      <c r="F14" s="173">
        <v>34400</v>
      </c>
      <c r="G14" s="173">
        <v>34400</v>
      </c>
      <c r="H14" s="173">
        <v>34400</v>
      </c>
      <c r="I14" s="173">
        <v>34400</v>
      </c>
    </row>
    <row r="15" spans="1:9" ht="51" x14ac:dyDescent="0.25">
      <c r="A15" s="25"/>
      <c r="B15" s="13">
        <v>66</v>
      </c>
      <c r="C15" s="26"/>
      <c r="D15" s="24" t="s">
        <v>56</v>
      </c>
      <c r="E15" s="110">
        <v>63022</v>
      </c>
      <c r="F15" s="172">
        <f>SUM(F16,F17)</f>
        <v>60700</v>
      </c>
      <c r="G15" s="172">
        <v>59000</v>
      </c>
      <c r="H15" s="172">
        <v>59000</v>
      </c>
      <c r="I15" s="172">
        <v>59000</v>
      </c>
    </row>
    <row r="16" spans="1:9" ht="25.5" x14ac:dyDescent="0.25">
      <c r="A16" s="25"/>
      <c r="B16" s="13"/>
      <c r="C16" s="98" t="s">
        <v>104</v>
      </c>
      <c r="D16" s="10" t="s">
        <v>55</v>
      </c>
      <c r="E16" s="174">
        <v>63022</v>
      </c>
      <c r="F16" s="173">
        <v>59000</v>
      </c>
      <c r="G16" s="173">
        <v>59000</v>
      </c>
      <c r="H16" s="173">
        <v>59000</v>
      </c>
      <c r="I16" s="173">
        <v>59000</v>
      </c>
    </row>
    <row r="17" spans="1:12" x14ac:dyDescent="0.25">
      <c r="A17" s="25"/>
      <c r="B17" s="13" t="s">
        <v>57</v>
      </c>
      <c r="C17" s="6" t="s">
        <v>118</v>
      </c>
      <c r="D17" s="10" t="s">
        <v>119</v>
      </c>
      <c r="E17" s="111"/>
      <c r="F17" s="173">
        <v>1700</v>
      </c>
      <c r="G17" s="173">
        <v>0</v>
      </c>
      <c r="H17" s="173">
        <v>0</v>
      </c>
      <c r="I17" s="173">
        <v>0</v>
      </c>
    </row>
    <row r="18" spans="1:12" ht="38.25" x14ac:dyDescent="0.25">
      <c r="A18" s="25"/>
      <c r="B18" s="13">
        <v>67</v>
      </c>
      <c r="C18" s="26"/>
      <c r="D18" s="4" t="s">
        <v>23</v>
      </c>
      <c r="E18" s="108">
        <v>410294</v>
      </c>
      <c r="F18" s="169">
        <v>461600</v>
      </c>
      <c r="G18" s="169">
        <f>SUM(G19,G20)</f>
        <v>468600</v>
      </c>
      <c r="H18" s="169">
        <f>SUM(H19,H20)</f>
        <v>468600</v>
      </c>
      <c r="I18" s="169">
        <f>SUM(I19,I20)</f>
        <v>468600</v>
      </c>
    </row>
    <row r="19" spans="1:12" x14ac:dyDescent="0.25">
      <c r="A19" s="25"/>
      <c r="B19" s="13"/>
      <c r="C19" s="17" t="s">
        <v>58</v>
      </c>
      <c r="D19" s="18" t="s">
        <v>59</v>
      </c>
      <c r="E19" s="112">
        <f>SUM(E18-E20)</f>
        <v>382594</v>
      </c>
      <c r="F19" s="117">
        <f>SUM(F18-F20)</f>
        <v>437300</v>
      </c>
      <c r="G19" s="117">
        <v>444300</v>
      </c>
      <c r="H19" s="117">
        <v>444300</v>
      </c>
      <c r="I19" s="117">
        <v>444300</v>
      </c>
    </row>
    <row r="20" spans="1:12" x14ac:dyDescent="0.25">
      <c r="A20" s="25"/>
      <c r="B20" s="5"/>
      <c r="C20" s="17" t="s">
        <v>60</v>
      </c>
      <c r="D20" s="18" t="s">
        <v>61</v>
      </c>
      <c r="E20" s="116">
        <v>27700</v>
      </c>
      <c r="F20" s="117">
        <v>24300</v>
      </c>
      <c r="G20" s="117">
        <v>24300</v>
      </c>
      <c r="H20" s="117">
        <v>24300</v>
      </c>
      <c r="I20" s="117">
        <v>24300</v>
      </c>
    </row>
    <row r="21" spans="1:12" ht="20.45" customHeight="1" x14ac:dyDescent="0.25">
      <c r="A21" s="21"/>
      <c r="B21" s="27">
        <v>92</v>
      </c>
      <c r="C21" s="103"/>
      <c r="D21" s="28" t="s">
        <v>62</v>
      </c>
      <c r="E21" s="95"/>
      <c r="F21" s="169">
        <v>1000</v>
      </c>
      <c r="G21" s="170">
        <v>0</v>
      </c>
      <c r="H21" s="170">
        <v>0</v>
      </c>
      <c r="I21" s="170">
        <v>0</v>
      </c>
    </row>
    <row r="22" spans="1:12" ht="20.45" customHeight="1" x14ac:dyDescent="0.25">
      <c r="A22" s="21"/>
      <c r="B22" s="27"/>
      <c r="C22" s="92" t="s">
        <v>97</v>
      </c>
      <c r="D22" s="92" t="s">
        <v>98</v>
      </c>
      <c r="E22" s="96"/>
      <c r="F22" s="93">
        <v>0</v>
      </c>
      <c r="G22" s="170">
        <v>0</v>
      </c>
      <c r="H22" s="170">
        <v>0</v>
      </c>
      <c r="I22" s="170">
        <v>0</v>
      </c>
    </row>
    <row r="23" spans="1:12" x14ac:dyDescent="0.25">
      <c r="A23" s="21"/>
      <c r="B23" s="21"/>
      <c r="C23" s="17" t="s">
        <v>64</v>
      </c>
      <c r="D23" s="18" t="s">
        <v>65</v>
      </c>
      <c r="E23" s="94"/>
      <c r="F23" s="117">
        <v>1000</v>
      </c>
      <c r="G23" s="93">
        <v>0</v>
      </c>
      <c r="H23" s="93">
        <v>0</v>
      </c>
      <c r="I23" s="93">
        <v>0</v>
      </c>
    </row>
    <row r="24" spans="1:12" x14ac:dyDescent="0.25">
      <c r="A24" s="20"/>
      <c r="B24" s="20"/>
      <c r="C24" s="91" t="s">
        <v>66</v>
      </c>
      <c r="D24" s="91" t="s">
        <v>67</v>
      </c>
      <c r="E24" s="93"/>
      <c r="F24" s="93">
        <v>0</v>
      </c>
      <c r="G24" s="93">
        <v>0</v>
      </c>
      <c r="H24" s="93">
        <v>0</v>
      </c>
      <c r="I24" s="93">
        <v>0</v>
      </c>
    </row>
    <row r="28" spans="1:12" ht="15.75" x14ac:dyDescent="0.25">
      <c r="A28" s="224" t="s">
        <v>33</v>
      </c>
      <c r="B28" s="225"/>
      <c r="C28" s="225"/>
      <c r="D28" s="225"/>
      <c r="E28" s="225"/>
      <c r="F28" s="225"/>
      <c r="G28" s="225"/>
      <c r="H28" s="225"/>
      <c r="I28" s="225"/>
    </row>
    <row r="29" spans="1:12" ht="18.75" thickBot="1" x14ac:dyDescent="0.3">
      <c r="A29" s="1"/>
      <c r="B29" s="1"/>
      <c r="C29" s="1"/>
      <c r="D29" s="1"/>
      <c r="E29" s="1"/>
      <c r="F29" s="1"/>
      <c r="G29" s="1"/>
      <c r="H29" s="2"/>
      <c r="I29" s="2"/>
    </row>
    <row r="30" spans="1:12" ht="32.25" thickBot="1" x14ac:dyDescent="0.3">
      <c r="A30" s="34" t="s">
        <v>5</v>
      </c>
      <c r="B30" s="35" t="s">
        <v>6</v>
      </c>
      <c r="C30" s="35" t="s">
        <v>63</v>
      </c>
      <c r="D30" s="35" t="s">
        <v>8</v>
      </c>
      <c r="E30" s="159" t="s">
        <v>114</v>
      </c>
      <c r="F30" s="159" t="s">
        <v>115</v>
      </c>
      <c r="G30" s="159" t="s">
        <v>116</v>
      </c>
      <c r="H30" s="159" t="s">
        <v>100</v>
      </c>
      <c r="I30" s="159" t="s">
        <v>117</v>
      </c>
    </row>
    <row r="31" spans="1:12" ht="15.75" thickBot="1" x14ac:dyDescent="0.3">
      <c r="A31" s="34"/>
      <c r="B31" s="35"/>
      <c r="C31" s="35"/>
      <c r="D31" s="36" t="s">
        <v>68</v>
      </c>
      <c r="E31" s="113">
        <f>SUM(E32,E48)</f>
        <v>930283</v>
      </c>
      <c r="F31" s="81">
        <f>SUM(F32,F48)</f>
        <v>993800</v>
      </c>
      <c r="G31" s="81">
        <f>SUM(G32,G48)</f>
        <v>1004100</v>
      </c>
      <c r="H31" s="81">
        <f>SUM(H32,H48)</f>
        <v>1004100</v>
      </c>
      <c r="I31" s="81">
        <f>SUM(I32,I48)</f>
        <v>1004100</v>
      </c>
    </row>
    <row r="32" spans="1:12" ht="15.75" customHeight="1" thickBot="1" x14ac:dyDescent="0.3">
      <c r="A32" s="37">
        <v>3</v>
      </c>
      <c r="B32" s="38"/>
      <c r="C32" s="38"/>
      <c r="D32" s="38" t="s">
        <v>9</v>
      </c>
      <c r="E32" s="114">
        <f>SUM(E33,E38)</f>
        <v>904292</v>
      </c>
      <c r="F32" s="77">
        <f>SUM(F33,F38,F45)</f>
        <v>960400</v>
      </c>
      <c r="G32" s="77">
        <f>SUM(G33,G38,G45)</f>
        <v>964700</v>
      </c>
      <c r="H32" s="77">
        <f>SUM(H33,H38,H45)</f>
        <v>964700</v>
      </c>
      <c r="I32" s="77">
        <f>SUM(I33,I38,I45)</f>
        <v>964700</v>
      </c>
      <c r="L32" s="200">
        <f>SUM(F37,F39,G53)</f>
        <v>442100</v>
      </c>
    </row>
    <row r="33" spans="1:12" ht="15.75" customHeight="1" x14ac:dyDescent="0.25">
      <c r="A33" s="39"/>
      <c r="B33" s="40">
        <v>31</v>
      </c>
      <c r="C33" s="40"/>
      <c r="D33" s="40" t="s">
        <v>10</v>
      </c>
      <c r="E33" s="114">
        <f>SUM(E34,E35,E36,E37)</f>
        <v>555580</v>
      </c>
      <c r="F33" s="77">
        <f>SUM(F34:F37)</f>
        <v>660900</v>
      </c>
      <c r="G33" s="77">
        <f>SUM(G34:G37)</f>
        <v>660900</v>
      </c>
      <c r="H33" s="77">
        <f>SUM(H34:H37)</f>
        <v>660900</v>
      </c>
      <c r="I33" s="77">
        <f>SUM(I34:I37)</f>
        <v>660900</v>
      </c>
    </row>
    <row r="34" spans="1:12" ht="25.5" x14ac:dyDescent="0.25">
      <c r="A34" s="30"/>
      <c r="B34" s="31"/>
      <c r="C34" s="98" t="s">
        <v>104</v>
      </c>
      <c r="D34" s="41" t="s">
        <v>69</v>
      </c>
      <c r="E34" s="115">
        <v>1200</v>
      </c>
      <c r="F34" s="78">
        <v>1200</v>
      </c>
      <c r="G34" s="78">
        <v>1200</v>
      </c>
      <c r="H34" s="78">
        <v>1200</v>
      </c>
      <c r="I34" s="78">
        <v>1200</v>
      </c>
    </row>
    <row r="35" spans="1:12" x14ac:dyDescent="0.25">
      <c r="A35" s="25"/>
      <c r="B35" s="5"/>
      <c r="C35" s="6" t="s">
        <v>58</v>
      </c>
      <c r="D35" s="18" t="s">
        <v>59</v>
      </c>
      <c r="E35" s="115">
        <v>27700</v>
      </c>
      <c r="F35" s="78">
        <v>24300</v>
      </c>
      <c r="G35" s="78">
        <v>24300</v>
      </c>
      <c r="H35" s="78">
        <v>24300</v>
      </c>
      <c r="I35" s="78">
        <v>24300</v>
      </c>
    </row>
    <row r="36" spans="1:12" x14ac:dyDescent="0.25">
      <c r="A36" s="25"/>
      <c r="B36" s="5"/>
      <c r="C36" s="6" t="s">
        <v>60</v>
      </c>
      <c r="D36" s="10" t="s">
        <v>61</v>
      </c>
      <c r="E36" s="115">
        <v>261680</v>
      </c>
      <c r="F36" s="78">
        <v>315400</v>
      </c>
      <c r="G36" s="78">
        <v>315400</v>
      </c>
      <c r="H36" s="78">
        <v>315400</v>
      </c>
      <c r="I36" s="78">
        <v>315400</v>
      </c>
    </row>
    <row r="37" spans="1:12" x14ac:dyDescent="0.25">
      <c r="A37" s="25"/>
      <c r="B37" s="5"/>
      <c r="C37" s="18" t="s">
        <v>103</v>
      </c>
      <c r="D37" s="23" t="s">
        <v>53</v>
      </c>
      <c r="E37" s="115">
        <v>265000</v>
      </c>
      <c r="F37" s="87">
        <v>320000</v>
      </c>
      <c r="G37" s="87">
        <v>320000</v>
      </c>
      <c r="H37" s="87">
        <v>320000</v>
      </c>
      <c r="I37" s="87">
        <v>320000</v>
      </c>
    </row>
    <row r="38" spans="1:12" x14ac:dyDescent="0.25">
      <c r="A38" s="25"/>
      <c r="B38" s="13">
        <v>32</v>
      </c>
      <c r="C38" s="26"/>
      <c r="D38" s="13" t="s">
        <v>19</v>
      </c>
      <c r="E38" s="114">
        <f>SUM(E39,E40,E41,E43)</f>
        <v>348712</v>
      </c>
      <c r="F38" s="88">
        <f>SUM(F39:F44)</f>
        <v>299410</v>
      </c>
      <c r="G38" s="88">
        <f>SUM(G39:G44)</f>
        <v>303710</v>
      </c>
      <c r="H38" s="88">
        <f>SUM(H39:H44)</f>
        <v>303710</v>
      </c>
      <c r="I38" s="88">
        <f>SUM(I39:I44)</f>
        <v>303710</v>
      </c>
    </row>
    <row r="39" spans="1:12" x14ac:dyDescent="0.25">
      <c r="A39" s="25"/>
      <c r="B39" s="5"/>
      <c r="C39" s="18" t="s">
        <v>103</v>
      </c>
      <c r="D39" s="18" t="s">
        <v>53</v>
      </c>
      <c r="E39" s="115">
        <v>104790</v>
      </c>
      <c r="F39" s="87">
        <v>90300</v>
      </c>
      <c r="G39" s="87">
        <v>90300</v>
      </c>
      <c r="H39" s="87">
        <v>90300</v>
      </c>
      <c r="I39" s="87">
        <v>90300</v>
      </c>
    </row>
    <row r="40" spans="1:12" x14ac:dyDescent="0.25">
      <c r="A40" s="25"/>
      <c r="B40" s="5"/>
      <c r="C40" s="6" t="s">
        <v>60</v>
      </c>
      <c r="D40" s="10" t="s">
        <v>61</v>
      </c>
      <c r="E40" s="115">
        <v>129092</v>
      </c>
      <c r="F40" s="87">
        <v>121830</v>
      </c>
      <c r="G40" s="87">
        <v>128830</v>
      </c>
      <c r="H40" s="87">
        <v>128830</v>
      </c>
      <c r="I40" s="87">
        <v>128830</v>
      </c>
    </row>
    <row r="41" spans="1:12" x14ac:dyDescent="0.25">
      <c r="A41" s="25"/>
      <c r="B41" s="5"/>
      <c r="C41" s="6" t="s">
        <v>104</v>
      </c>
      <c r="D41" s="18" t="s">
        <v>70</v>
      </c>
      <c r="E41" s="115">
        <v>93214</v>
      </c>
      <c r="F41" s="87">
        <v>84580</v>
      </c>
      <c r="G41" s="87">
        <v>84580</v>
      </c>
      <c r="H41" s="87">
        <v>84580</v>
      </c>
      <c r="I41" s="87">
        <v>84580</v>
      </c>
    </row>
    <row r="42" spans="1:12" x14ac:dyDescent="0.25">
      <c r="A42" s="25"/>
      <c r="B42" s="5"/>
      <c r="C42" s="6" t="s">
        <v>118</v>
      </c>
      <c r="D42" s="18" t="s">
        <v>71</v>
      </c>
      <c r="E42" s="115"/>
      <c r="F42" s="87">
        <v>1700</v>
      </c>
      <c r="G42" s="87">
        <v>0</v>
      </c>
      <c r="H42" s="87">
        <v>0</v>
      </c>
      <c r="I42" s="87">
        <v>0</v>
      </c>
    </row>
    <row r="43" spans="1:12" x14ac:dyDescent="0.25">
      <c r="A43" s="25"/>
      <c r="B43" s="5"/>
      <c r="C43" s="17" t="s">
        <v>64</v>
      </c>
      <c r="D43" s="18" t="s">
        <v>74</v>
      </c>
      <c r="E43" s="115">
        <v>21616</v>
      </c>
      <c r="F43" s="87">
        <v>1000</v>
      </c>
      <c r="G43" s="87">
        <v>0</v>
      </c>
      <c r="H43" s="87">
        <v>0</v>
      </c>
      <c r="I43" s="87">
        <v>0</v>
      </c>
      <c r="L43" s="200"/>
    </row>
    <row r="44" spans="1:12" x14ac:dyDescent="0.25">
      <c r="A44" s="25"/>
      <c r="B44" s="5"/>
      <c r="C44" s="17" t="s">
        <v>66</v>
      </c>
      <c r="D44" s="18" t="s">
        <v>75</v>
      </c>
      <c r="E44" s="115"/>
      <c r="F44" s="87">
        <v>0</v>
      </c>
      <c r="G44" s="87">
        <v>0</v>
      </c>
      <c r="H44" s="87">
        <v>0</v>
      </c>
      <c r="I44" s="87">
        <v>0</v>
      </c>
    </row>
    <row r="45" spans="1:12" x14ac:dyDescent="0.25">
      <c r="A45" s="25"/>
      <c r="B45" s="13">
        <v>34</v>
      </c>
      <c r="C45" s="26"/>
      <c r="D45" s="42" t="s">
        <v>72</v>
      </c>
      <c r="E45" s="114">
        <v>0</v>
      </c>
      <c r="F45" s="88">
        <f>SUM(F46:F47)</f>
        <v>90</v>
      </c>
      <c r="G45" s="88">
        <f>SUM(G46:G47)</f>
        <v>90</v>
      </c>
      <c r="H45" s="88">
        <f>SUM(H46:H47)</f>
        <v>90</v>
      </c>
      <c r="I45" s="88">
        <f>SUM(I46:I47)</f>
        <v>90</v>
      </c>
    </row>
    <row r="46" spans="1:12" x14ac:dyDescent="0.25">
      <c r="A46" s="25"/>
      <c r="B46" s="13"/>
      <c r="C46" s="6" t="s">
        <v>60</v>
      </c>
      <c r="D46" s="18" t="s">
        <v>61</v>
      </c>
      <c r="E46" s="115"/>
      <c r="F46" s="87">
        <v>70</v>
      </c>
      <c r="G46" s="87">
        <v>70</v>
      </c>
      <c r="H46" s="87">
        <v>70</v>
      </c>
      <c r="I46" s="87">
        <v>70</v>
      </c>
    </row>
    <row r="47" spans="1:12" ht="25.5" x14ac:dyDescent="0.25">
      <c r="A47" s="25"/>
      <c r="B47" s="13"/>
      <c r="C47" s="98" t="s">
        <v>104</v>
      </c>
      <c r="D47" s="18" t="s">
        <v>69</v>
      </c>
      <c r="E47" s="115"/>
      <c r="F47" s="87">
        <v>20</v>
      </c>
      <c r="G47" s="87">
        <v>20</v>
      </c>
      <c r="H47" s="87">
        <v>20</v>
      </c>
      <c r="I47" s="87">
        <v>20</v>
      </c>
    </row>
    <row r="48" spans="1:12" ht="25.5" x14ac:dyDescent="0.25">
      <c r="A48" s="43">
        <v>4</v>
      </c>
      <c r="B48" s="44"/>
      <c r="C48" s="99"/>
      <c r="D48" s="45" t="s">
        <v>11</v>
      </c>
      <c r="E48" s="114">
        <f>SUM(E49,E51)</f>
        <v>25991</v>
      </c>
      <c r="F48" s="89">
        <f>SUM(F49,F51,F55)</f>
        <v>33400</v>
      </c>
      <c r="G48" s="89">
        <f>SUM(G49,G51,G55)</f>
        <v>39400</v>
      </c>
      <c r="H48" s="89">
        <f>SUM(H49,H51,H55)</f>
        <v>39400</v>
      </c>
      <c r="I48" s="89">
        <f>SUM(I49,I51,I55)</f>
        <v>39400</v>
      </c>
    </row>
    <row r="49" spans="1:9" ht="26.25" thickBot="1" x14ac:dyDescent="0.3">
      <c r="A49" s="46"/>
      <c r="B49" s="47">
        <v>41</v>
      </c>
      <c r="C49" s="100"/>
      <c r="D49" s="48" t="s">
        <v>12</v>
      </c>
      <c r="E49" s="114">
        <v>1042</v>
      </c>
      <c r="F49" s="89">
        <v>6900</v>
      </c>
      <c r="G49" s="89">
        <v>6900</v>
      </c>
      <c r="H49" s="89">
        <v>6900</v>
      </c>
      <c r="I49" s="89">
        <v>6900</v>
      </c>
    </row>
    <row r="50" spans="1:9" ht="26.25" thickBot="1" x14ac:dyDescent="0.3">
      <c r="A50" s="43"/>
      <c r="B50" s="44"/>
      <c r="C50" s="98" t="s">
        <v>104</v>
      </c>
      <c r="D50" s="49" t="s">
        <v>73</v>
      </c>
      <c r="E50" s="115">
        <v>1042</v>
      </c>
      <c r="F50" s="90">
        <v>6900</v>
      </c>
      <c r="G50" s="90">
        <v>6900</v>
      </c>
      <c r="H50" s="90">
        <v>6900</v>
      </c>
      <c r="I50" s="90">
        <v>6900</v>
      </c>
    </row>
    <row r="51" spans="1:9" ht="26.25" x14ac:dyDescent="0.25">
      <c r="A51" s="50"/>
      <c r="B51" s="40">
        <v>42</v>
      </c>
      <c r="C51" s="101"/>
      <c r="D51" s="51" t="s">
        <v>24</v>
      </c>
      <c r="E51" s="114">
        <f>SUM(E52,E53)</f>
        <v>24949</v>
      </c>
      <c r="F51" s="89">
        <f>SUM(F53,F54)</f>
        <v>2700</v>
      </c>
      <c r="G51" s="89">
        <f>SUM(G52,G53,G54)</f>
        <v>32500</v>
      </c>
      <c r="H51" s="89">
        <f>SUM(H52,H53,H54)</f>
        <v>32500</v>
      </c>
      <c r="I51" s="89">
        <f>SUM(I52,I53,I54)</f>
        <v>32500</v>
      </c>
    </row>
    <row r="52" spans="1:9" x14ac:dyDescent="0.25">
      <c r="A52" s="104"/>
      <c r="B52" s="31"/>
      <c r="C52" s="105" t="s">
        <v>60</v>
      </c>
      <c r="D52" s="106" t="s">
        <v>61</v>
      </c>
      <c r="E52" s="115">
        <v>9949</v>
      </c>
      <c r="F52" s="89"/>
      <c r="G52" s="90"/>
      <c r="H52" s="90"/>
      <c r="I52" s="90"/>
    </row>
    <row r="53" spans="1:9" x14ac:dyDescent="0.25">
      <c r="A53" s="52"/>
      <c r="B53" s="8"/>
      <c r="C53" s="18" t="s">
        <v>103</v>
      </c>
      <c r="D53" s="18" t="s">
        <v>53</v>
      </c>
      <c r="E53" s="115">
        <v>15000</v>
      </c>
      <c r="F53" s="90">
        <v>2000</v>
      </c>
      <c r="G53" s="90">
        <v>31800</v>
      </c>
      <c r="H53" s="90">
        <v>31800</v>
      </c>
      <c r="I53" s="90">
        <v>31800</v>
      </c>
    </row>
    <row r="54" spans="1:9" ht="27" thickBot="1" x14ac:dyDescent="0.3">
      <c r="A54" s="52"/>
      <c r="B54" s="8"/>
      <c r="C54" s="98" t="s">
        <v>104</v>
      </c>
      <c r="D54" s="23" t="s">
        <v>73</v>
      </c>
      <c r="E54" s="115"/>
      <c r="F54" s="90">
        <v>700</v>
      </c>
      <c r="G54" s="90">
        <v>700</v>
      </c>
      <c r="H54" s="90">
        <v>700</v>
      </c>
      <c r="I54" s="90">
        <v>700</v>
      </c>
    </row>
    <row r="55" spans="1:9" ht="26.25" x14ac:dyDescent="0.25">
      <c r="A55" s="50"/>
      <c r="B55" s="40">
        <v>45</v>
      </c>
      <c r="C55" s="101"/>
      <c r="D55" s="51" t="s">
        <v>24</v>
      </c>
      <c r="E55" s="114"/>
      <c r="F55" s="89">
        <f>SUM(F57,F58)</f>
        <v>23800</v>
      </c>
      <c r="G55" s="89">
        <f>SUM(G57,G58)</f>
        <v>0</v>
      </c>
      <c r="H55" s="89">
        <f>SUM(H57,H58)</f>
        <v>0</v>
      </c>
      <c r="I55" s="89">
        <f>SUM(I57,I58)</f>
        <v>0</v>
      </c>
    </row>
    <row r="56" spans="1:9" x14ac:dyDescent="0.25">
      <c r="A56" s="104"/>
      <c r="B56" s="31"/>
      <c r="C56" s="105" t="s">
        <v>60</v>
      </c>
      <c r="D56" s="106" t="s">
        <v>61</v>
      </c>
      <c r="E56" s="115"/>
      <c r="F56" s="89">
        <v>0</v>
      </c>
      <c r="G56" s="89">
        <v>0</v>
      </c>
      <c r="H56" s="89">
        <v>0</v>
      </c>
      <c r="I56" s="89">
        <v>0</v>
      </c>
    </row>
    <row r="57" spans="1:9" x14ac:dyDescent="0.25">
      <c r="A57" s="52"/>
      <c r="B57" s="8"/>
      <c r="C57" s="18" t="s">
        <v>103</v>
      </c>
      <c r="D57" s="18" t="s">
        <v>53</v>
      </c>
      <c r="E57" s="115"/>
      <c r="F57" s="90">
        <v>23800</v>
      </c>
      <c r="G57" s="90"/>
      <c r="H57" s="90"/>
      <c r="I57" s="90"/>
    </row>
    <row r="58" spans="1:9" ht="26.25" x14ac:dyDescent="0.25">
      <c r="A58" s="52"/>
      <c r="B58" s="8"/>
      <c r="C58" s="6" t="s">
        <v>104</v>
      </c>
      <c r="D58" s="23" t="s">
        <v>73</v>
      </c>
      <c r="E58" s="115"/>
      <c r="F58" s="90">
        <v>0</v>
      </c>
      <c r="G58" s="90">
        <v>0</v>
      </c>
      <c r="H58" s="90">
        <v>0</v>
      </c>
      <c r="I58" s="90">
        <v>0</v>
      </c>
    </row>
  </sheetData>
  <mergeCells count="5">
    <mergeCell ref="A28:I28"/>
    <mergeCell ref="A1:I1"/>
    <mergeCell ref="A3:I3"/>
    <mergeCell ref="A5:I5"/>
    <mergeCell ref="A7:I7"/>
  </mergeCells>
  <pageMargins left="0.7" right="0.7" top="0.75" bottom="0.75" header="0.3" footer="0.3"/>
  <pageSetup paperSize="9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42"/>
  <sheetViews>
    <sheetView workbookViewId="0">
      <selection activeCell="E29" sqref="E29"/>
    </sheetView>
  </sheetViews>
  <sheetFormatPr defaultRowHeight="15" x14ac:dyDescent="0.25"/>
  <cols>
    <col min="1" max="1" width="44.5703125" customWidth="1"/>
    <col min="2" max="2" width="25.7109375" customWidth="1"/>
    <col min="3" max="3" width="14.28515625" customWidth="1"/>
    <col min="4" max="4" width="16.7109375" customWidth="1"/>
    <col min="5" max="5" width="14.140625" customWidth="1"/>
    <col min="6" max="6" width="16" customWidth="1"/>
  </cols>
  <sheetData>
    <row r="1" spans="1:7" ht="42" customHeight="1" x14ac:dyDescent="0.25">
      <c r="A1" s="224" t="s">
        <v>122</v>
      </c>
      <c r="B1" s="224"/>
      <c r="C1" s="224"/>
      <c r="D1" s="224"/>
      <c r="E1" s="224"/>
      <c r="F1" s="224"/>
      <c r="G1" s="224"/>
    </row>
    <row r="2" spans="1:7" ht="18" customHeight="1" x14ac:dyDescent="0.25">
      <c r="A2" s="1"/>
      <c r="B2" s="1"/>
      <c r="C2" s="1"/>
      <c r="D2" s="1"/>
      <c r="E2" s="1"/>
      <c r="F2" s="1"/>
    </row>
    <row r="3" spans="1:7" ht="15.75" customHeight="1" x14ac:dyDescent="0.25">
      <c r="A3" s="224" t="s">
        <v>16</v>
      </c>
      <c r="B3" s="224"/>
      <c r="C3" s="224"/>
      <c r="D3" s="224"/>
      <c r="E3" s="224"/>
      <c r="F3" s="224"/>
    </row>
    <row r="4" spans="1:7" ht="18" x14ac:dyDescent="0.25">
      <c r="B4" s="1"/>
      <c r="C4" s="1"/>
      <c r="D4" s="1"/>
      <c r="E4" s="2"/>
      <c r="F4" s="2"/>
    </row>
    <row r="5" spans="1:7" ht="18" customHeight="1" x14ac:dyDescent="0.25">
      <c r="A5" s="224" t="s">
        <v>4</v>
      </c>
      <c r="B5" s="224"/>
      <c r="C5" s="224"/>
      <c r="D5" s="224"/>
      <c r="E5" s="224"/>
      <c r="F5" s="224"/>
    </row>
    <row r="6" spans="1:7" ht="18" x14ac:dyDescent="0.25">
      <c r="A6" s="1"/>
      <c r="B6" s="1"/>
      <c r="C6" s="1"/>
      <c r="D6" s="1"/>
      <c r="E6" s="2"/>
      <c r="F6" s="2"/>
    </row>
    <row r="7" spans="1:7" ht="15.75" customHeight="1" x14ac:dyDescent="0.25">
      <c r="A7" s="224" t="s">
        <v>34</v>
      </c>
      <c r="B7" s="224"/>
      <c r="C7" s="224"/>
      <c r="D7" s="224"/>
      <c r="E7" s="224"/>
      <c r="F7" s="224"/>
    </row>
    <row r="8" spans="1:7" ht="18" x14ac:dyDescent="0.25">
      <c r="A8" s="1"/>
      <c r="B8" s="1"/>
      <c r="C8" s="1"/>
      <c r="D8" s="1"/>
      <c r="E8" s="2"/>
      <c r="F8" s="2"/>
    </row>
    <row r="9" spans="1:7" ht="31.5" x14ac:dyDescent="0.25">
      <c r="A9" s="11" t="s">
        <v>36</v>
      </c>
      <c r="B9" s="159" t="s">
        <v>114</v>
      </c>
      <c r="C9" s="159" t="s">
        <v>115</v>
      </c>
      <c r="D9" s="159" t="s">
        <v>116</v>
      </c>
      <c r="E9" s="159" t="s">
        <v>100</v>
      </c>
      <c r="F9" s="159" t="s">
        <v>117</v>
      </c>
    </row>
    <row r="10" spans="1:7" x14ac:dyDescent="0.25">
      <c r="A10" s="14" t="s">
        <v>0</v>
      </c>
      <c r="B10" s="175">
        <f>SUM(B11,B14,B16)</f>
        <v>891540</v>
      </c>
      <c r="C10" s="176">
        <f>SUM(C11,C14,C16,C18,C20)</f>
        <v>993800</v>
      </c>
      <c r="D10" s="84">
        <f>SUM(D11,D14,D16)</f>
        <v>1004100</v>
      </c>
      <c r="E10" s="176">
        <f>SUM(E11,E14,E16)</f>
        <v>1004100</v>
      </c>
      <c r="F10" s="176">
        <f>SUM(F11,F14,F16)</f>
        <v>1004100</v>
      </c>
    </row>
    <row r="11" spans="1:7" x14ac:dyDescent="0.25">
      <c r="A11" s="12" t="s">
        <v>37</v>
      </c>
      <c r="B11" s="177">
        <v>410294</v>
      </c>
      <c r="C11" s="176">
        <f>SUM(C12,C13)</f>
        <v>461600</v>
      </c>
      <c r="D11" s="84">
        <f>SUM(D12,D13)</f>
        <v>468600</v>
      </c>
      <c r="E11" s="176">
        <f>SUM(E12,E13)</f>
        <v>468600</v>
      </c>
      <c r="F11" s="176">
        <f>SUM(F12,F13)</f>
        <v>468600</v>
      </c>
    </row>
    <row r="12" spans="1:7" x14ac:dyDescent="0.25">
      <c r="A12" s="17" t="s">
        <v>47</v>
      </c>
      <c r="B12" s="178">
        <f>SUM(B11-B13)</f>
        <v>382594</v>
      </c>
      <c r="C12" s="179">
        <v>437300</v>
      </c>
      <c r="D12" s="85">
        <v>444300</v>
      </c>
      <c r="E12" s="179">
        <v>444300</v>
      </c>
      <c r="F12" s="179">
        <v>444300</v>
      </c>
    </row>
    <row r="13" spans="1:7" x14ac:dyDescent="0.25">
      <c r="A13" s="9" t="s">
        <v>48</v>
      </c>
      <c r="B13" s="178">
        <v>27700</v>
      </c>
      <c r="C13" s="179">
        <v>24300</v>
      </c>
      <c r="D13" s="85">
        <v>24300</v>
      </c>
      <c r="E13" s="179">
        <v>24300</v>
      </c>
      <c r="F13" s="179">
        <v>24300</v>
      </c>
    </row>
    <row r="14" spans="1:7" x14ac:dyDescent="0.25">
      <c r="A14" s="7" t="s">
        <v>110</v>
      </c>
      <c r="B14" s="180">
        <v>96456</v>
      </c>
      <c r="C14" s="181">
        <v>93400</v>
      </c>
      <c r="D14" s="86">
        <v>93400</v>
      </c>
      <c r="E14" s="181">
        <v>93400</v>
      </c>
      <c r="F14" s="181">
        <v>93400</v>
      </c>
    </row>
    <row r="15" spans="1:7" x14ac:dyDescent="0.25">
      <c r="A15" s="9" t="s">
        <v>105</v>
      </c>
      <c r="B15" s="182">
        <v>96456</v>
      </c>
      <c r="C15" s="179">
        <v>93400</v>
      </c>
      <c r="D15" s="85">
        <v>93400</v>
      </c>
      <c r="E15" s="179">
        <v>93400</v>
      </c>
      <c r="F15" s="179">
        <v>93400</v>
      </c>
    </row>
    <row r="16" spans="1:7" x14ac:dyDescent="0.25">
      <c r="A16" s="4" t="s">
        <v>111</v>
      </c>
      <c r="B16" s="180">
        <v>384790</v>
      </c>
      <c r="C16" s="181">
        <v>436100</v>
      </c>
      <c r="D16" s="83">
        <v>442100</v>
      </c>
      <c r="E16" s="183">
        <v>442100</v>
      </c>
      <c r="F16" s="183">
        <v>442100</v>
      </c>
    </row>
    <row r="17" spans="1:6" ht="14.25" customHeight="1" x14ac:dyDescent="0.25">
      <c r="A17" s="18" t="s">
        <v>108</v>
      </c>
      <c r="B17" s="182">
        <v>384790</v>
      </c>
      <c r="C17" s="179">
        <v>436100</v>
      </c>
      <c r="D17" s="82">
        <v>442100</v>
      </c>
      <c r="E17" s="184">
        <v>442100</v>
      </c>
      <c r="F17" s="184">
        <v>442100</v>
      </c>
    </row>
    <row r="18" spans="1:6" x14ac:dyDescent="0.25">
      <c r="A18" s="14" t="s">
        <v>49</v>
      </c>
      <c r="B18" s="180"/>
      <c r="C18" s="181">
        <v>1700</v>
      </c>
      <c r="D18" s="86">
        <v>0</v>
      </c>
      <c r="E18" s="181">
        <v>0</v>
      </c>
      <c r="F18" s="181">
        <v>0</v>
      </c>
    </row>
    <row r="19" spans="1:6" x14ac:dyDescent="0.25">
      <c r="A19" s="17" t="s">
        <v>109</v>
      </c>
      <c r="B19" s="182"/>
      <c r="C19" s="179">
        <v>1700</v>
      </c>
      <c r="D19" s="85">
        <v>0</v>
      </c>
      <c r="E19" s="179">
        <v>0</v>
      </c>
      <c r="F19" s="179">
        <v>0</v>
      </c>
    </row>
    <row r="20" spans="1:6" x14ac:dyDescent="0.25">
      <c r="A20" s="7" t="s">
        <v>51</v>
      </c>
      <c r="B20" s="185"/>
      <c r="C20" s="181">
        <v>1000</v>
      </c>
      <c r="D20" s="86">
        <v>0</v>
      </c>
      <c r="E20" s="181">
        <v>0</v>
      </c>
      <c r="F20" s="181">
        <v>0</v>
      </c>
    </row>
    <row r="21" spans="1:6" x14ac:dyDescent="0.25">
      <c r="A21" s="92" t="s">
        <v>99</v>
      </c>
      <c r="B21" s="186"/>
      <c r="C21" s="179">
        <v>0</v>
      </c>
      <c r="D21" s="85">
        <v>0</v>
      </c>
      <c r="E21" s="179">
        <v>0</v>
      </c>
      <c r="F21" s="179">
        <v>0</v>
      </c>
    </row>
    <row r="22" spans="1:6" x14ac:dyDescent="0.25">
      <c r="A22" s="17" t="s">
        <v>50</v>
      </c>
      <c r="B22" s="186"/>
      <c r="C22" s="179">
        <v>1000</v>
      </c>
      <c r="D22" s="85">
        <v>0</v>
      </c>
      <c r="E22" s="179">
        <v>0</v>
      </c>
      <c r="F22" s="179">
        <v>0</v>
      </c>
    </row>
    <row r="23" spans="1:6" x14ac:dyDescent="0.25">
      <c r="A23" s="17" t="s">
        <v>52</v>
      </c>
      <c r="B23" s="187"/>
      <c r="C23" s="179">
        <v>0</v>
      </c>
      <c r="D23" s="85">
        <v>0</v>
      </c>
      <c r="E23" s="179">
        <v>0</v>
      </c>
      <c r="F23" s="179">
        <v>0</v>
      </c>
    </row>
    <row r="26" spans="1:6" ht="15.75" customHeight="1" x14ac:dyDescent="0.25">
      <c r="A26" s="224" t="s">
        <v>35</v>
      </c>
      <c r="B26" s="224"/>
      <c r="C26" s="224"/>
      <c r="D26" s="224"/>
      <c r="E26" s="224"/>
      <c r="F26" s="224"/>
    </row>
    <row r="27" spans="1:6" ht="18" x14ac:dyDescent="0.25">
      <c r="A27" s="1"/>
      <c r="B27" s="1"/>
      <c r="C27" s="1"/>
      <c r="D27" s="1"/>
      <c r="E27" s="2"/>
      <c r="F27" s="2"/>
    </row>
    <row r="28" spans="1:6" ht="31.5" x14ac:dyDescent="0.25">
      <c r="A28" s="11" t="s">
        <v>36</v>
      </c>
      <c r="B28" s="159" t="s">
        <v>114</v>
      </c>
      <c r="C28" s="159" t="s">
        <v>115</v>
      </c>
      <c r="D28" s="159" t="s">
        <v>116</v>
      </c>
      <c r="E28" s="159" t="s">
        <v>100</v>
      </c>
      <c r="F28" s="159" t="s">
        <v>117</v>
      </c>
    </row>
    <row r="29" spans="1:6" x14ac:dyDescent="0.25">
      <c r="A29" s="14" t="s">
        <v>0</v>
      </c>
      <c r="B29" s="175">
        <f>SUM(B30,B33,B35,B39)</f>
        <v>930282</v>
      </c>
      <c r="C29" s="84">
        <f>SUM(C30,C33,C35,C37,C39)</f>
        <v>993800</v>
      </c>
      <c r="D29" s="84">
        <f>SUM(D30,D33,D35)</f>
        <v>1004100</v>
      </c>
      <c r="E29" s="84">
        <f>SUM(E30,E33,E35)</f>
        <v>1004100</v>
      </c>
      <c r="F29" s="84">
        <f>SUM(F30,F33,F35)</f>
        <v>1004100</v>
      </c>
    </row>
    <row r="30" spans="1:6" x14ac:dyDescent="0.25">
      <c r="A30" s="12" t="s">
        <v>37</v>
      </c>
      <c r="B30" s="177">
        <f>SUM(B31,B32)</f>
        <v>428420</v>
      </c>
      <c r="C30" s="84">
        <f>SUM(C31,C32)</f>
        <v>461600</v>
      </c>
      <c r="D30" s="84">
        <f>SUM(D31,D32)</f>
        <v>468600</v>
      </c>
      <c r="E30" s="84">
        <f>SUM(E31,E32)</f>
        <v>468600</v>
      </c>
      <c r="F30" s="84">
        <f>SUM(F31,F32)</f>
        <v>468600</v>
      </c>
    </row>
    <row r="31" spans="1:6" x14ac:dyDescent="0.25">
      <c r="A31" s="17" t="s">
        <v>47</v>
      </c>
      <c r="B31" s="178">
        <v>400720</v>
      </c>
      <c r="C31" s="85">
        <v>437300</v>
      </c>
      <c r="D31" s="85">
        <v>444300</v>
      </c>
      <c r="E31" s="85">
        <v>444300</v>
      </c>
      <c r="F31" s="85">
        <v>444300</v>
      </c>
    </row>
    <row r="32" spans="1:6" x14ac:dyDescent="0.25">
      <c r="A32" s="9" t="s">
        <v>48</v>
      </c>
      <c r="B32" s="178">
        <v>27700</v>
      </c>
      <c r="C32" s="85">
        <v>24300</v>
      </c>
      <c r="D32" s="85">
        <v>24300</v>
      </c>
      <c r="E32" s="85">
        <v>24300</v>
      </c>
      <c r="F32" s="85">
        <v>24300</v>
      </c>
    </row>
    <row r="33" spans="1:6" x14ac:dyDescent="0.25">
      <c r="A33" s="7" t="s">
        <v>110</v>
      </c>
      <c r="B33" s="180">
        <v>95456</v>
      </c>
      <c r="C33" s="86">
        <v>93400</v>
      </c>
      <c r="D33" s="86">
        <v>93400</v>
      </c>
      <c r="E33" s="86">
        <v>93400</v>
      </c>
      <c r="F33" s="86">
        <v>93400</v>
      </c>
    </row>
    <row r="34" spans="1:6" x14ac:dyDescent="0.25">
      <c r="A34" s="9" t="s">
        <v>105</v>
      </c>
      <c r="B34" s="182">
        <v>95456</v>
      </c>
      <c r="C34" s="85">
        <v>93400</v>
      </c>
      <c r="D34" s="85">
        <v>93400</v>
      </c>
      <c r="E34" s="85">
        <v>93400</v>
      </c>
      <c r="F34" s="85">
        <v>93400</v>
      </c>
    </row>
    <row r="35" spans="1:6" x14ac:dyDescent="0.25">
      <c r="A35" s="4" t="s">
        <v>111</v>
      </c>
      <c r="B35" s="180">
        <v>384790</v>
      </c>
      <c r="C35" s="86">
        <v>436100</v>
      </c>
      <c r="D35" s="83">
        <v>442100</v>
      </c>
      <c r="E35" s="83">
        <v>442100</v>
      </c>
      <c r="F35" s="83">
        <v>442100</v>
      </c>
    </row>
    <row r="36" spans="1:6" x14ac:dyDescent="0.25">
      <c r="A36" s="18" t="s">
        <v>108</v>
      </c>
      <c r="B36" s="182">
        <v>384790</v>
      </c>
      <c r="C36" s="85">
        <v>436100</v>
      </c>
      <c r="D36" s="82">
        <v>442100</v>
      </c>
      <c r="E36" s="82">
        <v>442100</v>
      </c>
      <c r="F36" s="82">
        <v>442100</v>
      </c>
    </row>
    <row r="37" spans="1:6" ht="15" customHeight="1" x14ac:dyDescent="0.25">
      <c r="A37" s="14" t="s">
        <v>49</v>
      </c>
      <c r="B37" s="80"/>
      <c r="C37" s="86">
        <v>1700</v>
      </c>
      <c r="D37" s="86">
        <v>0</v>
      </c>
      <c r="E37" s="86">
        <v>0</v>
      </c>
      <c r="F37" s="86">
        <v>0</v>
      </c>
    </row>
    <row r="38" spans="1:6" x14ac:dyDescent="0.25">
      <c r="A38" s="17" t="s">
        <v>109</v>
      </c>
      <c r="B38" s="79"/>
      <c r="C38" s="85">
        <v>1700</v>
      </c>
      <c r="D38" s="85">
        <v>0</v>
      </c>
      <c r="E38" s="85">
        <v>0</v>
      </c>
      <c r="F38" s="85">
        <v>0</v>
      </c>
    </row>
    <row r="39" spans="1:6" x14ac:dyDescent="0.25">
      <c r="A39" s="7" t="s">
        <v>51</v>
      </c>
      <c r="B39" s="79">
        <v>21616</v>
      </c>
      <c r="C39" s="86">
        <v>1000</v>
      </c>
      <c r="D39" s="86">
        <v>0</v>
      </c>
      <c r="E39" s="86">
        <v>0</v>
      </c>
      <c r="F39" s="86">
        <v>0</v>
      </c>
    </row>
    <row r="40" spans="1:6" x14ac:dyDescent="0.25">
      <c r="A40" s="92" t="s">
        <v>99</v>
      </c>
      <c r="B40" s="79"/>
      <c r="C40" s="85">
        <v>0</v>
      </c>
      <c r="D40" s="85">
        <v>0</v>
      </c>
      <c r="E40" s="85">
        <v>0</v>
      </c>
      <c r="F40" s="85">
        <v>0</v>
      </c>
    </row>
    <row r="41" spans="1:6" x14ac:dyDescent="0.25">
      <c r="A41" s="17" t="s">
        <v>50</v>
      </c>
      <c r="B41" s="80">
        <v>21616</v>
      </c>
      <c r="C41" s="85">
        <v>1000</v>
      </c>
      <c r="D41" s="85">
        <v>0</v>
      </c>
      <c r="E41" s="85">
        <v>0</v>
      </c>
      <c r="F41" s="85">
        <v>0</v>
      </c>
    </row>
    <row r="42" spans="1:6" x14ac:dyDescent="0.25">
      <c r="A42" s="17" t="s">
        <v>52</v>
      </c>
      <c r="B42" s="80"/>
      <c r="C42" s="85">
        <v>0</v>
      </c>
      <c r="D42" s="85">
        <v>0</v>
      </c>
      <c r="E42" s="85">
        <v>0</v>
      </c>
      <c r="F42" s="85">
        <v>0</v>
      </c>
    </row>
  </sheetData>
  <mergeCells count="5">
    <mergeCell ref="A3:F3"/>
    <mergeCell ref="A5:F5"/>
    <mergeCell ref="A7:F7"/>
    <mergeCell ref="A26:F26"/>
    <mergeCell ref="A1:G1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2"/>
  <sheetViews>
    <sheetView workbookViewId="0">
      <selection activeCell="D10" sqref="D10"/>
    </sheetView>
  </sheetViews>
  <sheetFormatPr defaultRowHeight="15" x14ac:dyDescent="0.25"/>
  <cols>
    <col min="1" max="1" width="37.7109375" customWidth="1"/>
    <col min="2" max="4" width="25.28515625" customWidth="1"/>
    <col min="5" max="5" width="18.28515625" customWidth="1"/>
    <col min="6" max="6" width="21.5703125" customWidth="1"/>
  </cols>
  <sheetData>
    <row r="1" spans="1:7" ht="57" customHeight="1" x14ac:dyDescent="0.25">
      <c r="A1" s="224" t="s">
        <v>122</v>
      </c>
      <c r="B1" s="224"/>
      <c r="C1" s="224"/>
      <c r="D1" s="224"/>
      <c r="E1" s="224"/>
      <c r="F1" s="224"/>
      <c r="G1" s="224"/>
    </row>
    <row r="2" spans="1:7" ht="18" customHeight="1" x14ac:dyDescent="0.25">
      <c r="A2" s="1"/>
      <c r="B2" s="1"/>
      <c r="C2" s="1"/>
      <c r="D2" s="1"/>
    </row>
    <row r="3" spans="1:7" ht="15.75" x14ac:dyDescent="0.25">
      <c r="A3" s="224" t="s">
        <v>16</v>
      </c>
      <c r="B3" s="224"/>
      <c r="C3" s="224"/>
      <c r="D3" s="226"/>
    </row>
    <row r="4" spans="1:7" ht="18" x14ac:dyDescent="0.25">
      <c r="A4" s="1"/>
      <c r="B4" s="1"/>
      <c r="C4" s="1"/>
      <c r="D4" s="2"/>
    </row>
    <row r="5" spans="1:7" ht="18" customHeight="1" x14ac:dyDescent="0.25">
      <c r="A5" s="224" t="s">
        <v>4</v>
      </c>
      <c r="B5" s="202"/>
      <c r="C5" s="202"/>
      <c r="D5" s="202"/>
    </row>
    <row r="6" spans="1:7" ht="18" x14ac:dyDescent="0.25">
      <c r="A6" s="1"/>
      <c r="B6" s="1"/>
      <c r="C6" s="1"/>
      <c r="D6" s="2"/>
    </row>
    <row r="7" spans="1:7" ht="15.75" x14ac:dyDescent="0.25">
      <c r="A7" s="224" t="s">
        <v>13</v>
      </c>
      <c r="B7" s="225"/>
      <c r="C7" s="225"/>
      <c r="D7" s="225"/>
    </row>
    <row r="8" spans="1:7" ht="18.75" thickBot="1" x14ac:dyDescent="0.3">
      <c r="A8" s="1"/>
      <c r="B8" s="1"/>
      <c r="C8" s="1"/>
      <c r="D8" s="1"/>
      <c r="E8" s="2"/>
      <c r="F8" s="2"/>
    </row>
    <row r="9" spans="1:7" ht="32.25" thickBot="1" x14ac:dyDescent="0.3">
      <c r="A9" s="34" t="s">
        <v>76</v>
      </c>
      <c r="B9" s="159" t="s">
        <v>114</v>
      </c>
      <c r="C9" s="159" t="s">
        <v>115</v>
      </c>
      <c r="D9" s="159" t="s">
        <v>116</v>
      </c>
      <c r="E9" s="159" t="s">
        <v>100</v>
      </c>
      <c r="F9" s="159" t="s">
        <v>117</v>
      </c>
    </row>
    <row r="10" spans="1:7" ht="15.75" customHeight="1" thickBot="1" x14ac:dyDescent="0.3">
      <c r="A10" s="39" t="s">
        <v>14</v>
      </c>
      <c r="B10" s="53">
        <v>930282</v>
      </c>
      <c r="C10" s="53">
        <v>993800</v>
      </c>
      <c r="D10" s="84">
        <v>1004100</v>
      </c>
      <c r="E10" s="84">
        <v>1004100</v>
      </c>
      <c r="F10" s="84">
        <v>1004100</v>
      </c>
    </row>
    <row r="11" spans="1:7" ht="15.75" customHeight="1" thickBot="1" x14ac:dyDescent="0.3">
      <c r="A11" s="22" t="s">
        <v>77</v>
      </c>
      <c r="B11" s="53">
        <v>930282</v>
      </c>
      <c r="C11" s="53">
        <v>993800</v>
      </c>
      <c r="D11" s="84">
        <v>1004100</v>
      </c>
      <c r="E11" s="84">
        <v>1004100</v>
      </c>
      <c r="F11" s="84">
        <v>1004100</v>
      </c>
    </row>
    <row r="12" spans="1:7" x14ac:dyDescent="0.25">
      <c r="A12" s="54" t="s">
        <v>78</v>
      </c>
      <c r="B12" s="71">
        <v>930282</v>
      </c>
      <c r="C12" s="71">
        <v>993800</v>
      </c>
      <c r="D12" s="84">
        <v>1004100</v>
      </c>
      <c r="E12" s="84">
        <v>1004100</v>
      </c>
      <c r="F12" s="84">
        <v>1004100</v>
      </c>
    </row>
  </sheetData>
  <mergeCells count="4">
    <mergeCell ref="A3:D3"/>
    <mergeCell ref="A5:D5"/>
    <mergeCell ref="A7:D7"/>
    <mergeCell ref="A1:G1"/>
  </mergeCells>
  <pageMargins left="0.7" right="0.7" top="0.75" bottom="0.75" header="0.3" footer="0.3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82"/>
  <sheetViews>
    <sheetView tabSelected="1" topLeftCell="A58" workbookViewId="0">
      <selection activeCell="D82" sqref="A82:D8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7.28515625" customWidth="1"/>
    <col min="5" max="5" width="22.140625" customWidth="1"/>
    <col min="6" max="7" width="25.28515625" customWidth="1"/>
    <col min="8" max="8" width="14.42578125" customWidth="1"/>
    <col min="9" max="9" width="12.7109375" customWidth="1"/>
  </cols>
  <sheetData>
    <row r="1" spans="1:9" ht="48" customHeight="1" x14ac:dyDescent="0.25">
      <c r="A1" s="224" t="s">
        <v>122</v>
      </c>
      <c r="B1" s="224"/>
      <c r="C1" s="224"/>
      <c r="D1" s="224"/>
      <c r="E1" s="224"/>
      <c r="F1" s="224"/>
      <c r="G1" s="224"/>
    </row>
    <row r="2" spans="1:9" ht="18" x14ac:dyDescent="0.25">
      <c r="A2" s="1"/>
      <c r="B2" s="1"/>
      <c r="C2" s="1"/>
      <c r="D2" s="1"/>
      <c r="E2" s="1"/>
      <c r="F2" s="1"/>
      <c r="G2" s="2"/>
    </row>
    <row r="3" spans="1:9" ht="18" x14ac:dyDescent="0.25">
      <c r="A3" s="1"/>
      <c r="B3" s="1"/>
      <c r="C3" s="1"/>
      <c r="D3" s="1"/>
      <c r="E3" s="1"/>
      <c r="F3" s="1"/>
      <c r="G3" s="2"/>
    </row>
    <row r="4" spans="1:9" ht="18" customHeight="1" x14ac:dyDescent="0.25">
      <c r="A4" s="224" t="s">
        <v>15</v>
      </c>
      <c r="B4" s="202"/>
      <c r="C4" s="202"/>
      <c r="D4" s="202"/>
      <c r="E4" s="202"/>
      <c r="F4" s="202"/>
      <c r="G4" s="202"/>
    </row>
    <row r="5" spans="1:9" ht="18.75" thickBot="1" x14ac:dyDescent="0.3">
      <c r="A5" s="1"/>
      <c r="B5" s="1"/>
      <c r="C5" s="1"/>
      <c r="D5" s="1"/>
      <c r="E5" s="1"/>
      <c r="F5" s="1"/>
      <c r="G5" s="2"/>
    </row>
    <row r="6" spans="1:9" ht="31.5" x14ac:dyDescent="0.25">
      <c r="A6" s="231" t="s">
        <v>17</v>
      </c>
      <c r="B6" s="232"/>
      <c r="C6" s="232"/>
      <c r="D6" s="29" t="s">
        <v>18</v>
      </c>
      <c r="E6" s="159" t="s">
        <v>114</v>
      </c>
      <c r="F6" s="159" t="s">
        <v>115</v>
      </c>
      <c r="G6" s="159" t="s">
        <v>116</v>
      </c>
      <c r="H6" s="159" t="s">
        <v>100</v>
      </c>
      <c r="I6" s="159" t="s">
        <v>117</v>
      </c>
    </row>
    <row r="7" spans="1:9" ht="14.45" customHeight="1" x14ac:dyDescent="0.25">
      <c r="A7" s="227" t="s">
        <v>79</v>
      </c>
      <c r="B7" s="228"/>
      <c r="C7" s="228"/>
      <c r="D7" s="55" t="s">
        <v>80</v>
      </c>
      <c r="E7" s="188">
        <f>SUM(E8,E34,E50,E63,E70)</f>
        <v>930283</v>
      </c>
      <c r="F7" s="19">
        <f>SUM(F8,F34,F50,F63,F70)</f>
        <v>993800</v>
      </c>
      <c r="G7" s="19">
        <f>SUM(G8,G34,G50,G63,G70)</f>
        <v>1004100</v>
      </c>
      <c r="H7" s="19">
        <f>SUM(H8,H34,H50,H63,H70)</f>
        <v>1004100</v>
      </c>
      <c r="I7" s="19">
        <f>SUM(I8,I34,I50,I63,I70)</f>
        <v>1004100</v>
      </c>
    </row>
    <row r="8" spans="1:9" ht="28.5" customHeight="1" x14ac:dyDescent="0.25">
      <c r="A8" s="229" t="s">
        <v>81</v>
      </c>
      <c r="B8" s="230"/>
      <c r="C8" s="230"/>
      <c r="D8" s="97" t="s">
        <v>82</v>
      </c>
      <c r="E8" s="195">
        <f>SUM(E9,E14,E17,E21)</f>
        <v>686740</v>
      </c>
      <c r="F8" s="120">
        <f>SUM(F9,F14,F17,F21,F29)</f>
        <v>791400</v>
      </c>
      <c r="G8" s="120">
        <f>SUM(G9,G14,G17,G21,G29)</f>
        <v>790400</v>
      </c>
      <c r="H8" s="120">
        <f>SUM(H9,H14,H17,H21,H29)</f>
        <v>790400</v>
      </c>
      <c r="I8" s="120">
        <f>SUM(I9,I14,I17,I21,I29)</f>
        <v>790400</v>
      </c>
    </row>
    <row r="9" spans="1:9" ht="26.25" customHeight="1" x14ac:dyDescent="0.25">
      <c r="A9" s="233" t="s">
        <v>83</v>
      </c>
      <c r="B9" s="234"/>
      <c r="C9" s="234"/>
      <c r="D9" s="56" t="s">
        <v>94</v>
      </c>
      <c r="E9" s="191">
        <f>SUM(E10)</f>
        <v>312425</v>
      </c>
      <c r="F9" s="57">
        <f>SUM(F11,F12,F13)</f>
        <v>369300</v>
      </c>
      <c r="G9" s="57">
        <f>SUM(G11,G12,G13)</f>
        <v>369300</v>
      </c>
      <c r="H9" s="57">
        <f>SUM(H11,H12,H13)</f>
        <v>369300</v>
      </c>
      <c r="I9" s="57">
        <f>SUM(I11,I12,I13)</f>
        <v>369300</v>
      </c>
    </row>
    <row r="10" spans="1:9" x14ac:dyDescent="0.25">
      <c r="A10" s="235">
        <v>3</v>
      </c>
      <c r="B10" s="236"/>
      <c r="C10" s="236"/>
      <c r="D10" s="58" t="s">
        <v>9</v>
      </c>
      <c r="E10" s="188">
        <f>SUM(E11,E12)</f>
        <v>312425</v>
      </c>
      <c r="F10" s="3">
        <f>SUM(F11:F13)</f>
        <v>369300</v>
      </c>
      <c r="G10" s="3">
        <f>SUM(G11:G13)</f>
        <v>369300</v>
      </c>
      <c r="H10" s="3">
        <f>SUM(H11:H13)</f>
        <v>369300</v>
      </c>
      <c r="I10" s="3">
        <f>SUM(I11:I13)</f>
        <v>369300</v>
      </c>
    </row>
    <row r="11" spans="1:9" x14ac:dyDescent="0.25">
      <c r="A11" s="237">
        <v>31</v>
      </c>
      <c r="B11" s="238"/>
      <c r="C11" s="238"/>
      <c r="D11" s="58" t="s">
        <v>10</v>
      </c>
      <c r="E11" s="189">
        <v>261680</v>
      </c>
      <c r="F11" s="3">
        <v>315400</v>
      </c>
      <c r="G11" s="3">
        <v>315400</v>
      </c>
      <c r="H11" s="3">
        <v>315400</v>
      </c>
      <c r="I11" s="3">
        <v>315400</v>
      </c>
    </row>
    <row r="12" spans="1:9" x14ac:dyDescent="0.25">
      <c r="A12" s="237">
        <v>32</v>
      </c>
      <c r="B12" s="238"/>
      <c r="C12" s="238"/>
      <c r="D12" s="58" t="s">
        <v>19</v>
      </c>
      <c r="E12" s="190">
        <v>50745</v>
      </c>
      <c r="F12" s="3">
        <v>53830</v>
      </c>
      <c r="G12" s="3">
        <v>53830</v>
      </c>
      <c r="H12" s="3">
        <v>53830</v>
      </c>
      <c r="I12" s="3">
        <v>53830</v>
      </c>
    </row>
    <row r="13" spans="1:9" ht="14.45" customHeight="1" x14ac:dyDescent="0.25">
      <c r="A13" s="239">
        <v>34</v>
      </c>
      <c r="B13" s="240"/>
      <c r="C13" s="241"/>
      <c r="D13" s="58" t="s">
        <v>84</v>
      </c>
      <c r="E13" s="78"/>
      <c r="F13" s="3">
        <v>70</v>
      </c>
      <c r="G13" s="3">
        <v>70</v>
      </c>
      <c r="H13" s="3">
        <v>70</v>
      </c>
      <c r="I13" s="3">
        <v>70</v>
      </c>
    </row>
    <row r="14" spans="1:9" ht="14.25" customHeight="1" x14ac:dyDescent="0.25">
      <c r="A14" s="233" t="s">
        <v>85</v>
      </c>
      <c r="B14" s="234"/>
      <c r="C14" s="234"/>
      <c r="D14" s="59" t="s">
        <v>59</v>
      </c>
      <c r="E14" s="76">
        <v>27700</v>
      </c>
      <c r="F14" s="57">
        <v>24300</v>
      </c>
      <c r="G14" s="57">
        <v>24300</v>
      </c>
      <c r="H14" s="57">
        <v>24300</v>
      </c>
      <c r="I14" s="57">
        <v>24300</v>
      </c>
    </row>
    <row r="15" spans="1:9" ht="15" customHeight="1" x14ac:dyDescent="0.25">
      <c r="A15" s="235">
        <v>3</v>
      </c>
      <c r="B15" s="236"/>
      <c r="C15" s="236"/>
      <c r="D15" s="58" t="s">
        <v>9</v>
      </c>
      <c r="E15" s="78">
        <v>27700</v>
      </c>
      <c r="F15" s="3">
        <v>24300</v>
      </c>
      <c r="G15" s="3">
        <v>24300</v>
      </c>
      <c r="H15" s="3">
        <v>24300</v>
      </c>
      <c r="I15" s="3">
        <v>24300</v>
      </c>
    </row>
    <row r="16" spans="1:9" x14ac:dyDescent="0.25">
      <c r="A16" s="237">
        <v>31</v>
      </c>
      <c r="B16" s="238"/>
      <c r="C16" s="238"/>
      <c r="D16" s="58" t="s">
        <v>10</v>
      </c>
      <c r="E16" s="78">
        <v>27700</v>
      </c>
      <c r="F16" s="3">
        <v>24300</v>
      </c>
      <c r="G16" s="3">
        <v>24300</v>
      </c>
      <c r="H16" s="3">
        <v>24300</v>
      </c>
      <c r="I16" s="3">
        <v>24300</v>
      </c>
    </row>
    <row r="17" spans="1:9" ht="15" customHeight="1" x14ac:dyDescent="0.25">
      <c r="A17" s="233" t="s">
        <v>107</v>
      </c>
      <c r="B17" s="234"/>
      <c r="C17" s="234"/>
      <c r="D17" s="60" t="s">
        <v>53</v>
      </c>
      <c r="E17" s="76">
        <v>265000</v>
      </c>
      <c r="F17" s="57">
        <v>320000</v>
      </c>
      <c r="G17" s="57">
        <v>320000</v>
      </c>
      <c r="H17" s="57">
        <v>320000</v>
      </c>
      <c r="I17" s="57">
        <v>320000</v>
      </c>
    </row>
    <row r="18" spans="1:9" ht="15" customHeight="1" x14ac:dyDescent="0.25">
      <c r="A18" s="235">
        <v>3</v>
      </c>
      <c r="B18" s="236"/>
      <c r="C18" s="236"/>
      <c r="D18" s="58" t="s">
        <v>9</v>
      </c>
      <c r="E18" s="78">
        <v>265000</v>
      </c>
      <c r="F18" s="3">
        <v>320000</v>
      </c>
      <c r="G18" s="3">
        <v>320000</v>
      </c>
      <c r="H18" s="3">
        <v>320000</v>
      </c>
      <c r="I18" s="3">
        <v>320000</v>
      </c>
    </row>
    <row r="19" spans="1:9" x14ac:dyDescent="0.25">
      <c r="A19" s="237">
        <v>31</v>
      </c>
      <c r="B19" s="238"/>
      <c r="C19" s="238"/>
      <c r="D19" s="58" t="s">
        <v>10</v>
      </c>
      <c r="E19" s="78">
        <v>265000</v>
      </c>
      <c r="F19" s="3">
        <v>320000</v>
      </c>
      <c r="G19" s="3">
        <v>320000</v>
      </c>
      <c r="H19" s="3">
        <v>320000</v>
      </c>
      <c r="I19" s="3">
        <v>320000</v>
      </c>
    </row>
    <row r="20" spans="1:9" x14ac:dyDescent="0.25">
      <c r="A20" s="237">
        <v>32</v>
      </c>
      <c r="B20" s="238"/>
      <c r="C20" s="238"/>
      <c r="D20" s="58" t="s">
        <v>19</v>
      </c>
      <c r="E20" s="78"/>
      <c r="F20" s="3"/>
      <c r="G20" s="3"/>
      <c r="H20" s="3"/>
      <c r="I20" s="3"/>
    </row>
    <row r="21" spans="1:9" ht="25.5" x14ac:dyDescent="0.25">
      <c r="A21" s="242" t="s">
        <v>106</v>
      </c>
      <c r="B21" s="243"/>
      <c r="C21" s="244"/>
      <c r="D21" s="56" t="s">
        <v>55</v>
      </c>
      <c r="E21" s="188">
        <v>81615</v>
      </c>
      <c r="F21" s="19">
        <f>SUM(F23,F24,F25)</f>
        <v>76800</v>
      </c>
      <c r="G21" s="19">
        <f>SUM(G23,G24,G25)</f>
        <v>76800</v>
      </c>
      <c r="H21" s="19">
        <f>SUM(H23,H24,H25)</f>
        <v>76800</v>
      </c>
      <c r="I21" s="19">
        <f>SUM(I23,I24,I25)</f>
        <v>76800</v>
      </c>
    </row>
    <row r="22" spans="1:9" x14ac:dyDescent="0.25">
      <c r="A22" s="246">
        <v>3</v>
      </c>
      <c r="B22" s="247"/>
      <c r="C22" s="248"/>
      <c r="D22" s="58" t="s">
        <v>9</v>
      </c>
      <c r="E22" s="196">
        <f>SUM(E23,E24)</f>
        <v>81615</v>
      </c>
      <c r="F22" s="3">
        <f>SUM(F23:F25)</f>
        <v>76800</v>
      </c>
      <c r="G22" s="3">
        <f>SUM(G23:G25)</f>
        <v>76800</v>
      </c>
      <c r="H22" s="3">
        <f>SUM(H23:H25)</f>
        <v>76800</v>
      </c>
      <c r="I22" s="3">
        <f>SUM(I23:I25)</f>
        <v>76800</v>
      </c>
    </row>
    <row r="23" spans="1:9" x14ac:dyDescent="0.25">
      <c r="A23" s="246">
        <v>31</v>
      </c>
      <c r="B23" s="247"/>
      <c r="C23" s="248"/>
      <c r="D23" s="58" t="s">
        <v>10</v>
      </c>
      <c r="E23" s="196">
        <v>1200</v>
      </c>
      <c r="F23" s="3">
        <v>1200</v>
      </c>
      <c r="G23" s="3">
        <v>1200</v>
      </c>
      <c r="H23" s="3">
        <v>1200</v>
      </c>
      <c r="I23" s="3">
        <v>1200</v>
      </c>
    </row>
    <row r="24" spans="1:9" x14ac:dyDescent="0.25">
      <c r="A24" s="61">
        <v>32</v>
      </c>
      <c r="B24" s="62"/>
      <c r="C24" s="63"/>
      <c r="D24" s="58" t="s">
        <v>19</v>
      </c>
      <c r="E24" s="196">
        <v>80415</v>
      </c>
      <c r="F24" s="3">
        <v>75580</v>
      </c>
      <c r="G24" s="3">
        <v>75580</v>
      </c>
      <c r="H24" s="3">
        <v>75580</v>
      </c>
      <c r="I24" s="3">
        <v>75580</v>
      </c>
    </row>
    <row r="25" spans="1:9" x14ac:dyDescent="0.25">
      <c r="A25" s="61">
        <v>34</v>
      </c>
      <c r="B25" s="62"/>
      <c r="C25" s="63"/>
      <c r="D25" s="58" t="s">
        <v>72</v>
      </c>
      <c r="E25" s="196"/>
      <c r="F25" s="3">
        <v>20</v>
      </c>
      <c r="G25" s="3">
        <v>20</v>
      </c>
      <c r="H25" s="3">
        <v>20</v>
      </c>
      <c r="I25" s="3">
        <v>20</v>
      </c>
    </row>
    <row r="26" spans="1:9" x14ac:dyDescent="0.25">
      <c r="A26" s="242" t="s">
        <v>86</v>
      </c>
      <c r="B26" s="243"/>
      <c r="C26" s="244"/>
      <c r="D26" s="55" t="s">
        <v>87</v>
      </c>
      <c r="E26" s="77"/>
      <c r="F26" s="19"/>
      <c r="G26" s="19"/>
      <c r="H26" s="19"/>
      <c r="I26" s="19"/>
    </row>
    <row r="27" spans="1:9" x14ac:dyDescent="0.25">
      <c r="A27" s="245">
        <v>3</v>
      </c>
      <c r="B27" s="243"/>
      <c r="C27" s="244"/>
      <c r="D27" s="58" t="s">
        <v>9</v>
      </c>
      <c r="E27" s="78"/>
      <c r="F27" s="3"/>
      <c r="G27" s="3"/>
      <c r="H27" s="3"/>
      <c r="I27" s="3"/>
    </row>
    <row r="28" spans="1:9" x14ac:dyDescent="0.25">
      <c r="A28" s="245">
        <v>32</v>
      </c>
      <c r="B28" s="243"/>
      <c r="C28" s="244"/>
      <c r="D28" s="58" t="s">
        <v>19</v>
      </c>
      <c r="E28" s="78"/>
      <c r="F28" s="3"/>
      <c r="G28" s="3"/>
      <c r="H28" s="3"/>
      <c r="I28" s="3"/>
    </row>
    <row r="29" spans="1:9" x14ac:dyDescent="0.25">
      <c r="A29" s="242" t="s">
        <v>95</v>
      </c>
      <c r="B29" s="249"/>
      <c r="C29" s="250"/>
      <c r="D29" s="171" t="s">
        <v>120</v>
      </c>
      <c r="E29" s="77"/>
      <c r="F29" s="19">
        <v>1000</v>
      </c>
      <c r="G29" s="19"/>
      <c r="H29" s="19"/>
      <c r="I29" s="19"/>
    </row>
    <row r="30" spans="1:9" x14ac:dyDescent="0.25">
      <c r="A30" s="129"/>
      <c r="B30" s="127">
        <v>3</v>
      </c>
      <c r="C30" s="128"/>
      <c r="D30" s="58" t="s">
        <v>9</v>
      </c>
      <c r="E30" s="78"/>
      <c r="F30" s="3">
        <v>1000</v>
      </c>
      <c r="G30" s="3"/>
      <c r="H30" s="3"/>
      <c r="I30" s="3"/>
    </row>
    <row r="31" spans="1:9" x14ac:dyDescent="0.25">
      <c r="A31" s="129"/>
      <c r="B31" s="127">
        <v>32</v>
      </c>
      <c r="C31" s="128"/>
      <c r="D31" s="58" t="s">
        <v>19</v>
      </c>
      <c r="E31" s="78"/>
      <c r="F31" s="3">
        <v>1000</v>
      </c>
      <c r="G31" s="3"/>
      <c r="H31" s="3"/>
      <c r="I31" s="3"/>
    </row>
    <row r="32" spans="1:9" x14ac:dyDescent="0.25">
      <c r="A32" s="129"/>
      <c r="B32" s="127"/>
      <c r="C32" s="128"/>
      <c r="D32" s="58"/>
      <c r="E32" s="78"/>
      <c r="F32" s="3"/>
      <c r="G32" s="3"/>
      <c r="H32" s="3"/>
      <c r="I32" s="3"/>
    </row>
    <row r="33" spans="1:9" x14ac:dyDescent="0.25">
      <c r="A33" s="129"/>
      <c r="B33" s="127"/>
      <c r="C33" s="128"/>
      <c r="D33" s="58"/>
      <c r="E33" s="78"/>
      <c r="F33" s="3"/>
      <c r="G33" s="3"/>
      <c r="H33" s="3"/>
      <c r="I33" s="3"/>
    </row>
    <row r="34" spans="1:9" x14ac:dyDescent="0.25">
      <c r="A34" s="229" t="s">
        <v>88</v>
      </c>
      <c r="B34" s="230"/>
      <c r="C34" s="230"/>
      <c r="D34" s="97" t="s">
        <v>89</v>
      </c>
      <c r="E34" s="195">
        <f>SUM(E35,E38,E41,E44)</f>
        <v>157052</v>
      </c>
      <c r="F34" s="120">
        <f>SUM(F35,F38,F44,F47)</f>
        <v>107500</v>
      </c>
      <c r="G34" s="120">
        <f>SUM(G35,G38,G44,G47)</f>
        <v>112800</v>
      </c>
      <c r="H34" s="120">
        <f>SUM(H35,H38,H44,H47)</f>
        <v>112800</v>
      </c>
      <c r="I34" s="120">
        <f>SUM(I35,I38,I44,I47)</f>
        <v>112800</v>
      </c>
    </row>
    <row r="35" spans="1:9" x14ac:dyDescent="0.25">
      <c r="A35" s="233" t="s">
        <v>83</v>
      </c>
      <c r="B35" s="234"/>
      <c r="C35" s="234"/>
      <c r="D35" s="60" t="s">
        <v>61</v>
      </c>
      <c r="E35" s="191">
        <v>48347</v>
      </c>
      <c r="F35" s="57">
        <v>38000</v>
      </c>
      <c r="G35" s="57">
        <v>45000</v>
      </c>
      <c r="H35" s="57">
        <v>45000</v>
      </c>
      <c r="I35" s="57">
        <v>45000</v>
      </c>
    </row>
    <row r="36" spans="1:9" x14ac:dyDescent="0.25">
      <c r="A36" s="251">
        <v>3</v>
      </c>
      <c r="B36" s="252"/>
      <c r="C36" s="252"/>
      <c r="D36" s="64" t="s">
        <v>9</v>
      </c>
      <c r="E36" s="196">
        <v>48347</v>
      </c>
      <c r="F36" s="3">
        <v>38000</v>
      </c>
      <c r="G36" s="3">
        <v>45000</v>
      </c>
      <c r="H36" s="3">
        <v>45000</v>
      </c>
      <c r="I36" s="3">
        <v>45000</v>
      </c>
    </row>
    <row r="37" spans="1:9" x14ac:dyDescent="0.25">
      <c r="A37" s="253">
        <v>32</v>
      </c>
      <c r="B37" s="254"/>
      <c r="C37" s="254"/>
      <c r="D37" s="64" t="s">
        <v>19</v>
      </c>
      <c r="E37" s="196">
        <v>48347</v>
      </c>
      <c r="F37" s="3">
        <v>38000</v>
      </c>
      <c r="G37" s="3">
        <v>45000</v>
      </c>
      <c r="H37" s="3">
        <v>45000</v>
      </c>
      <c r="I37" s="3">
        <v>45000</v>
      </c>
    </row>
    <row r="38" spans="1:9" ht="25.5" customHeight="1" x14ac:dyDescent="0.25">
      <c r="A38" s="242" t="s">
        <v>106</v>
      </c>
      <c r="B38" s="243"/>
      <c r="C38" s="244"/>
      <c r="D38" s="56" t="s">
        <v>55</v>
      </c>
      <c r="E38" s="188">
        <v>8799</v>
      </c>
      <c r="F38" s="19">
        <v>9000</v>
      </c>
      <c r="G38" s="19">
        <v>9000</v>
      </c>
      <c r="H38" s="19">
        <v>9000</v>
      </c>
      <c r="I38" s="19">
        <v>9000</v>
      </c>
    </row>
    <row r="39" spans="1:9" x14ac:dyDescent="0.25">
      <c r="A39" s="255">
        <v>3</v>
      </c>
      <c r="B39" s="256"/>
      <c r="C39" s="257"/>
      <c r="D39" s="64" t="s">
        <v>9</v>
      </c>
      <c r="E39" s="196">
        <v>8799</v>
      </c>
      <c r="F39" s="3">
        <v>9000</v>
      </c>
      <c r="G39" s="3">
        <v>9000</v>
      </c>
      <c r="H39" s="3">
        <v>9000</v>
      </c>
      <c r="I39" s="3">
        <v>9000</v>
      </c>
    </row>
    <row r="40" spans="1:9" x14ac:dyDescent="0.25">
      <c r="A40" s="255">
        <v>32</v>
      </c>
      <c r="B40" s="256"/>
      <c r="C40" s="257"/>
      <c r="D40" s="64" t="s">
        <v>19</v>
      </c>
      <c r="E40" s="196">
        <v>8799</v>
      </c>
      <c r="F40" s="3">
        <v>9000</v>
      </c>
      <c r="G40" s="3">
        <v>9000</v>
      </c>
      <c r="H40" s="3">
        <v>9000</v>
      </c>
      <c r="I40" s="3">
        <v>9000</v>
      </c>
    </row>
    <row r="41" spans="1:9" x14ac:dyDescent="0.25">
      <c r="A41" s="258" t="s">
        <v>95</v>
      </c>
      <c r="B41" s="259"/>
      <c r="C41" s="260"/>
      <c r="D41" s="56" t="s">
        <v>96</v>
      </c>
      <c r="E41" s="188">
        <v>21616</v>
      </c>
      <c r="F41" s="75"/>
      <c r="G41" s="75"/>
      <c r="H41" s="75"/>
      <c r="I41" s="75"/>
    </row>
    <row r="42" spans="1:9" x14ac:dyDescent="0.25">
      <c r="A42" s="72"/>
      <c r="B42" s="74">
        <v>3</v>
      </c>
      <c r="C42" s="73"/>
      <c r="D42" s="64" t="s">
        <v>9</v>
      </c>
      <c r="E42" s="196">
        <v>21616</v>
      </c>
      <c r="F42" s="75"/>
      <c r="G42" s="75"/>
      <c r="H42" s="75"/>
      <c r="I42" s="75"/>
    </row>
    <row r="43" spans="1:9" x14ac:dyDescent="0.25">
      <c r="A43" s="72"/>
      <c r="B43" s="74">
        <v>32</v>
      </c>
      <c r="C43" s="73"/>
      <c r="D43" s="64" t="s">
        <v>19</v>
      </c>
      <c r="E43" s="196">
        <v>21616</v>
      </c>
      <c r="F43" s="75"/>
      <c r="G43" s="75"/>
      <c r="H43" s="75"/>
      <c r="I43" s="75"/>
    </row>
    <row r="44" spans="1:9" ht="15" customHeight="1" x14ac:dyDescent="0.25">
      <c r="A44" s="233" t="s">
        <v>107</v>
      </c>
      <c r="B44" s="234"/>
      <c r="C44" s="234"/>
      <c r="D44" s="60" t="s">
        <v>53</v>
      </c>
      <c r="E44" s="188">
        <v>78290</v>
      </c>
      <c r="F44" s="19">
        <v>58800</v>
      </c>
      <c r="G44" s="19">
        <v>58800</v>
      </c>
      <c r="H44" s="19">
        <v>58800</v>
      </c>
      <c r="I44" s="19">
        <v>58800</v>
      </c>
    </row>
    <row r="45" spans="1:9" x14ac:dyDescent="0.25">
      <c r="A45" s="255">
        <v>3</v>
      </c>
      <c r="B45" s="256"/>
      <c r="C45" s="257"/>
      <c r="D45" s="64" t="s">
        <v>9</v>
      </c>
      <c r="E45" s="196">
        <v>78290</v>
      </c>
      <c r="F45" s="3">
        <v>58800</v>
      </c>
      <c r="G45" s="3">
        <v>58800</v>
      </c>
      <c r="H45" s="3">
        <v>58800</v>
      </c>
      <c r="I45" s="3">
        <v>58800</v>
      </c>
    </row>
    <row r="46" spans="1:9" x14ac:dyDescent="0.25">
      <c r="A46" s="255">
        <v>32</v>
      </c>
      <c r="B46" s="256"/>
      <c r="C46" s="257"/>
      <c r="D46" s="64" t="s">
        <v>19</v>
      </c>
      <c r="E46" s="196">
        <v>78290</v>
      </c>
      <c r="F46" s="3">
        <v>58800</v>
      </c>
      <c r="G46" s="3">
        <v>58800</v>
      </c>
      <c r="H46" s="3">
        <v>58800</v>
      </c>
      <c r="I46" s="3">
        <v>58800</v>
      </c>
    </row>
    <row r="47" spans="1:9" x14ac:dyDescent="0.25">
      <c r="A47" s="242" t="s">
        <v>121</v>
      </c>
      <c r="B47" s="249"/>
      <c r="C47" s="250"/>
      <c r="D47" s="56" t="s">
        <v>119</v>
      </c>
      <c r="E47" s="188"/>
      <c r="F47" s="19">
        <v>1700</v>
      </c>
      <c r="G47" s="19"/>
      <c r="H47" s="19"/>
      <c r="I47" s="19"/>
    </row>
    <row r="48" spans="1:9" x14ac:dyDescent="0.25">
      <c r="A48" s="65"/>
      <c r="B48" s="66">
        <v>3</v>
      </c>
      <c r="C48" s="67"/>
      <c r="D48" s="64" t="s">
        <v>9</v>
      </c>
      <c r="E48" s="196"/>
      <c r="F48" s="3">
        <v>1700</v>
      </c>
      <c r="G48" s="3"/>
      <c r="H48" s="3"/>
      <c r="I48" s="3"/>
    </row>
    <row r="49" spans="1:9" x14ac:dyDescent="0.25">
      <c r="A49" s="65"/>
      <c r="B49" s="66">
        <v>32</v>
      </c>
      <c r="C49" s="67"/>
      <c r="D49" s="64" t="s">
        <v>19</v>
      </c>
      <c r="E49" s="196"/>
      <c r="F49" s="3">
        <v>1700</v>
      </c>
      <c r="G49" s="3"/>
      <c r="H49" s="3"/>
      <c r="I49" s="3"/>
    </row>
    <row r="50" spans="1:9" x14ac:dyDescent="0.25">
      <c r="A50" s="229" t="s">
        <v>90</v>
      </c>
      <c r="B50" s="230"/>
      <c r="C50" s="230"/>
      <c r="D50" s="97" t="s">
        <v>91</v>
      </c>
      <c r="E50" s="195">
        <f>SUM(E51,E55,E59)</f>
        <v>25991</v>
      </c>
      <c r="F50" s="120">
        <f>SUM(F51,F55,F59)</f>
        <v>33400</v>
      </c>
      <c r="G50" s="120">
        <f>SUM(G51,G55,G59)</f>
        <v>39400</v>
      </c>
      <c r="H50" s="120">
        <f>SUM(H51,H55,H59)</f>
        <v>39400</v>
      </c>
      <c r="I50" s="120">
        <f>SUM(I51,I55,I59)</f>
        <v>39400</v>
      </c>
    </row>
    <row r="51" spans="1:9" x14ac:dyDescent="0.25">
      <c r="A51" s="227" t="s">
        <v>83</v>
      </c>
      <c r="B51" s="228"/>
      <c r="C51" s="228"/>
      <c r="D51" s="55" t="s">
        <v>61</v>
      </c>
      <c r="E51" s="188">
        <v>9949</v>
      </c>
      <c r="F51" s="119"/>
      <c r="G51" s="119"/>
      <c r="H51" s="119"/>
      <c r="I51" s="119"/>
    </row>
    <row r="52" spans="1:9" x14ac:dyDescent="0.25">
      <c r="A52" s="68">
        <v>4</v>
      </c>
      <c r="B52" s="69"/>
      <c r="C52" s="70"/>
      <c r="D52" s="64" t="s">
        <v>11</v>
      </c>
      <c r="E52" s="196">
        <v>9949</v>
      </c>
      <c r="F52" s="118"/>
      <c r="G52" s="118"/>
      <c r="H52" s="118"/>
      <c r="I52" s="118"/>
    </row>
    <row r="53" spans="1:9" ht="25.5" x14ac:dyDescent="0.25">
      <c r="A53" s="68"/>
      <c r="B53" s="69">
        <v>42</v>
      </c>
      <c r="C53" s="70"/>
      <c r="D53" s="64" t="s">
        <v>24</v>
      </c>
      <c r="E53" s="196">
        <v>9949</v>
      </c>
      <c r="F53" s="118"/>
      <c r="G53" s="118"/>
      <c r="H53" s="118"/>
      <c r="I53" s="118"/>
    </row>
    <row r="54" spans="1:9" ht="25.5" x14ac:dyDescent="0.25">
      <c r="A54" s="68"/>
      <c r="B54" s="69">
        <v>45</v>
      </c>
      <c r="C54" s="70"/>
      <c r="D54" s="64" t="s">
        <v>112</v>
      </c>
      <c r="E54" s="196"/>
      <c r="F54" s="118"/>
      <c r="G54" s="118"/>
      <c r="H54" s="118"/>
      <c r="I54" s="118"/>
    </row>
    <row r="55" spans="1:9" ht="25.5" customHeight="1" x14ac:dyDescent="0.25">
      <c r="A55" s="242" t="s">
        <v>106</v>
      </c>
      <c r="B55" s="243"/>
      <c r="C55" s="244"/>
      <c r="D55" s="56" t="s">
        <v>55</v>
      </c>
      <c r="E55" s="191">
        <v>1042</v>
      </c>
      <c r="F55" s="57">
        <v>7600</v>
      </c>
      <c r="G55" s="57">
        <v>7600</v>
      </c>
      <c r="H55" s="57">
        <v>7600</v>
      </c>
      <c r="I55" s="57">
        <v>7600</v>
      </c>
    </row>
    <row r="56" spans="1:9" x14ac:dyDescent="0.25">
      <c r="A56" s="251">
        <v>4</v>
      </c>
      <c r="B56" s="252"/>
      <c r="C56" s="252"/>
      <c r="D56" s="64" t="s">
        <v>11</v>
      </c>
      <c r="E56" s="196">
        <v>1042</v>
      </c>
      <c r="F56" s="3">
        <v>7600</v>
      </c>
      <c r="G56" s="3">
        <v>7600</v>
      </c>
      <c r="H56" s="3">
        <v>7600</v>
      </c>
      <c r="I56" s="3">
        <v>7600</v>
      </c>
    </row>
    <row r="57" spans="1:9" ht="25.5" x14ac:dyDescent="0.25">
      <c r="A57" s="255">
        <v>41</v>
      </c>
      <c r="B57" s="256"/>
      <c r="C57" s="257"/>
      <c r="D57" s="64" t="s">
        <v>12</v>
      </c>
      <c r="E57" s="196">
        <v>1042</v>
      </c>
      <c r="F57" s="3">
        <v>6900</v>
      </c>
      <c r="G57" s="3">
        <v>6900</v>
      </c>
      <c r="H57" s="3">
        <v>6900</v>
      </c>
      <c r="I57" s="3">
        <v>6900</v>
      </c>
    </row>
    <row r="58" spans="1:9" ht="25.5" x14ac:dyDescent="0.25">
      <c r="A58" s="255">
        <v>42</v>
      </c>
      <c r="B58" s="256"/>
      <c r="C58" s="257"/>
      <c r="D58" s="64" t="s">
        <v>24</v>
      </c>
      <c r="E58" s="196"/>
      <c r="F58" s="3">
        <v>700</v>
      </c>
      <c r="G58" s="3">
        <v>700</v>
      </c>
      <c r="H58" s="3">
        <v>700</v>
      </c>
      <c r="I58" s="3">
        <v>700</v>
      </c>
    </row>
    <row r="59" spans="1:9" ht="15" customHeight="1" x14ac:dyDescent="0.25">
      <c r="A59" s="233" t="s">
        <v>107</v>
      </c>
      <c r="B59" s="234"/>
      <c r="C59" s="234"/>
      <c r="D59" s="56" t="s">
        <v>53</v>
      </c>
      <c r="E59" s="188">
        <v>15000</v>
      </c>
      <c r="F59" s="19">
        <f>SUM(F61,F62)</f>
        <v>25800</v>
      </c>
      <c r="G59" s="19">
        <v>31800</v>
      </c>
      <c r="H59" s="19">
        <v>31800</v>
      </c>
      <c r="I59" s="19">
        <v>31800</v>
      </c>
    </row>
    <row r="60" spans="1:9" x14ac:dyDescent="0.25">
      <c r="A60" s="68"/>
      <c r="B60" s="69">
        <v>4</v>
      </c>
      <c r="C60" s="70"/>
      <c r="D60" s="64" t="s">
        <v>11</v>
      </c>
      <c r="E60" s="196">
        <v>15000</v>
      </c>
      <c r="F60" s="3">
        <v>0</v>
      </c>
      <c r="G60" s="3">
        <v>31800</v>
      </c>
      <c r="H60" s="3">
        <v>31800</v>
      </c>
      <c r="I60" s="3">
        <v>31800</v>
      </c>
    </row>
    <row r="61" spans="1:9" ht="25.5" x14ac:dyDescent="0.25">
      <c r="A61" s="68"/>
      <c r="B61" s="69">
        <v>42</v>
      </c>
      <c r="C61" s="70"/>
      <c r="D61" s="64" t="s">
        <v>24</v>
      </c>
      <c r="E61" s="196">
        <v>15000</v>
      </c>
      <c r="F61" s="3">
        <v>2000</v>
      </c>
      <c r="G61" s="3"/>
      <c r="H61" s="3"/>
      <c r="I61" s="3"/>
    </row>
    <row r="62" spans="1:9" ht="25.5" x14ac:dyDescent="0.25">
      <c r="A62" s="68"/>
      <c r="B62" s="69">
        <v>45</v>
      </c>
      <c r="C62" s="70"/>
      <c r="D62" s="64" t="s">
        <v>112</v>
      </c>
      <c r="E62" s="196"/>
      <c r="F62" s="3">
        <v>23800</v>
      </c>
      <c r="G62" s="3">
        <v>31800</v>
      </c>
      <c r="H62" s="3">
        <v>31800</v>
      </c>
      <c r="I62" s="3">
        <v>31800</v>
      </c>
    </row>
    <row r="63" spans="1:9" x14ac:dyDescent="0.25">
      <c r="A63" s="229" t="s">
        <v>92</v>
      </c>
      <c r="B63" s="230"/>
      <c r="C63" s="230"/>
      <c r="D63" s="97" t="s">
        <v>93</v>
      </c>
      <c r="E63" s="195">
        <f>SUM(E64,E67)</f>
        <v>46500</v>
      </c>
      <c r="F63" s="121">
        <v>46500</v>
      </c>
      <c r="G63" s="121">
        <v>46500</v>
      </c>
      <c r="H63" s="121">
        <v>46500</v>
      </c>
      <c r="I63" s="121">
        <v>46500</v>
      </c>
    </row>
    <row r="64" spans="1:9" x14ac:dyDescent="0.25">
      <c r="A64" s="233" t="s">
        <v>83</v>
      </c>
      <c r="B64" s="234"/>
      <c r="C64" s="234"/>
      <c r="D64" s="56" t="s">
        <v>61</v>
      </c>
      <c r="E64" s="191">
        <v>20000</v>
      </c>
      <c r="F64" s="122">
        <v>20000</v>
      </c>
      <c r="G64" s="122">
        <v>20000</v>
      </c>
      <c r="H64" s="122">
        <v>20000</v>
      </c>
      <c r="I64" s="122">
        <v>20000</v>
      </c>
    </row>
    <row r="65" spans="1:9" x14ac:dyDescent="0.25">
      <c r="A65" s="251">
        <v>3</v>
      </c>
      <c r="B65" s="252"/>
      <c r="C65" s="252"/>
      <c r="D65" s="64" t="s">
        <v>9</v>
      </c>
      <c r="E65" s="196">
        <v>20000</v>
      </c>
      <c r="F65" s="123">
        <v>20000</v>
      </c>
      <c r="G65" s="123">
        <v>20000</v>
      </c>
      <c r="H65" s="123">
        <v>20000</v>
      </c>
      <c r="I65" s="123">
        <v>20000</v>
      </c>
    </row>
    <row r="66" spans="1:9" x14ac:dyDescent="0.25">
      <c r="A66" s="253">
        <v>32</v>
      </c>
      <c r="B66" s="254"/>
      <c r="C66" s="254"/>
      <c r="D66" s="64" t="s">
        <v>19</v>
      </c>
      <c r="E66" s="196">
        <v>20000</v>
      </c>
      <c r="F66" s="123">
        <v>20000</v>
      </c>
      <c r="G66" s="123">
        <v>20000</v>
      </c>
      <c r="H66" s="123">
        <v>20000</v>
      </c>
      <c r="I66" s="123">
        <v>20000</v>
      </c>
    </row>
    <row r="67" spans="1:9" x14ac:dyDescent="0.25">
      <c r="A67" s="233" t="s">
        <v>107</v>
      </c>
      <c r="B67" s="234"/>
      <c r="C67" s="234"/>
      <c r="D67" s="60" t="s">
        <v>53</v>
      </c>
      <c r="E67" s="197">
        <v>26500</v>
      </c>
      <c r="F67" s="122">
        <v>26500</v>
      </c>
      <c r="G67" s="122">
        <v>26500</v>
      </c>
      <c r="H67" s="122">
        <v>26500</v>
      </c>
      <c r="I67" s="122">
        <v>26500</v>
      </c>
    </row>
    <row r="68" spans="1:9" x14ac:dyDescent="0.25">
      <c r="A68" s="251">
        <v>3</v>
      </c>
      <c r="B68" s="252"/>
      <c r="C68" s="252"/>
      <c r="D68" s="64" t="s">
        <v>9</v>
      </c>
      <c r="E68" s="198">
        <v>26500</v>
      </c>
      <c r="F68" s="123">
        <v>26500</v>
      </c>
      <c r="G68" s="123">
        <v>26500</v>
      </c>
      <c r="H68" s="123">
        <v>26500</v>
      </c>
      <c r="I68" s="123">
        <v>26500</v>
      </c>
    </row>
    <row r="69" spans="1:9" x14ac:dyDescent="0.25">
      <c r="A69" s="253">
        <v>32</v>
      </c>
      <c r="B69" s="254"/>
      <c r="C69" s="254"/>
      <c r="D69" s="64" t="s">
        <v>19</v>
      </c>
      <c r="E69" s="198">
        <v>26500</v>
      </c>
      <c r="F69" s="123">
        <v>26500</v>
      </c>
      <c r="G69" s="123">
        <v>26500</v>
      </c>
      <c r="H69" s="123">
        <v>26500</v>
      </c>
      <c r="I69" s="123">
        <v>26500</v>
      </c>
    </row>
    <row r="70" spans="1:9" x14ac:dyDescent="0.25">
      <c r="A70" s="229" t="s">
        <v>101</v>
      </c>
      <c r="B70" s="230"/>
      <c r="C70" s="230"/>
      <c r="D70" s="97" t="s">
        <v>102</v>
      </c>
      <c r="E70" s="195">
        <f>SUM(E71,E77)</f>
        <v>14000</v>
      </c>
      <c r="F70" s="121">
        <v>15000</v>
      </c>
      <c r="G70" s="121">
        <v>15000</v>
      </c>
      <c r="H70" s="121">
        <v>15000</v>
      </c>
      <c r="I70" s="121">
        <v>15000</v>
      </c>
    </row>
    <row r="71" spans="1:9" x14ac:dyDescent="0.25">
      <c r="A71" s="233" t="s">
        <v>83</v>
      </c>
      <c r="B71" s="234"/>
      <c r="C71" s="234"/>
      <c r="D71" s="56" t="s">
        <v>61</v>
      </c>
      <c r="E71" s="191">
        <v>10000</v>
      </c>
      <c r="F71" s="122">
        <v>10000</v>
      </c>
      <c r="G71" s="122">
        <v>10000</v>
      </c>
      <c r="H71" s="122">
        <v>10000</v>
      </c>
      <c r="I71" s="122">
        <v>10000</v>
      </c>
    </row>
    <row r="72" spans="1:9" x14ac:dyDescent="0.25">
      <c r="A72" s="251">
        <v>3</v>
      </c>
      <c r="B72" s="252"/>
      <c r="C72" s="252"/>
      <c r="D72" s="64" t="s">
        <v>9</v>
      </c>
      <c r="E72" s="196">
        <v>10000</v>
      </c>
      <c r="F72" s="123">
        <v>10000</v>
      </c>
      <c r="G72" s="123">
        <v>10000</v>
      </c>
      <c r="H72" s="123">
        <v>10000</v>
      </c>
      <c r="I72" s="123">
        <v>10000</v>
      </c>
    </row>
    <row r="73" spans="1:9" x14ac:dyDescent="0.25">
      <c r="A73" s="253">
        <v>32</v>
      </c>
      <c r="B73" s="254"/>
      <c r="C73" s="254"/>
      <c r="D73" s="64" t="s">
        <v>19</v>
      </c>
      <c r="E73" s="196">
        <v>10000</v>
      </c>
      <c r="F73" s="123">
        <v>10000</v>
      </c>
      <c r="G73" s="123">
        <v>1000</v>
      </c>
      <c r="H73" s="123">
        <v>1000</v>
      </c>
      <c r="I73" s="123">
        <v>1000</v>
      </c>
    </row>
    <row r="74" spans="1:9" ht="34.5" customHeight="1" x14ac:dyDescent="0.25">
      <c r="A74" s="233" t="s">
        <v>107</v>
      </c>
      <c r="B74" s="234"/>
      <c r="C74" s="234"/>
      <c r="D74" s="60" t="s">
        <v>53</v>
      </c>
      <c r="E74" s="197"/>
      <c r="F74" s="122">
        <v>5000</v>
      </c>
      <c r="G74" s="122">
        <v>5000</v>
      </c>
      <c r="H74" s="122">
        <v>5000</v>
      </c>
      <c r="I74" s="122">
        <v>5000</v>
      </c>
    </row>
    <row r="75" spans="1:9" x14ac:dyDescent="0.25">
      <c r="A75" s="255">
        <v>3</v>
      </c>
      <c r="B75" s="256"/>
      <c r="C75" s="257"/>
      <c r="D75" s="64" t="s">
        <v>9</v>
      </c>
      <c r="E75" s="124"/>
      <c r="F75" s="123">
        <v>5000</v>
      </c>
      <c r="G75" s="123">
        <v>5000</v>
      </c>
      <c r="H75" s="123">
        <v>5000</v>
      </c>
      <c r="I75" s="123">
        <v>5000</v>
      </c>
    </row>
    <row r="76" spans="1:9" x14ac:dyDescent="0.25">
      <c r="A76" s="255">
        <v>32</v>
      </c>
      <c r="B76" s="256"/>
      <c r="C76" s="257"/>
      <c r="D76" s="64" t="s">
        <v>19</v>
      </c>
      <c r="E76" s="124"/>
      <c r="F76" s="123">
        <v>5000</v>
      </c>
      <c r="G76" s="123">
        <v>5000</v>
      </c>
      <c r="H76" s="123">
        <v>5000</v>
      </c>
      <c r="I76" s="123">
        <v>5000</v>
      </c>
    </row>
    <row r="77" spans="1:9" ht="25.5" x14ac:dyDescent="0.25">
      <c r="A77" s="242" t="s">
        <v>106</v>
      </c>
      <c r="B77" s="256"/>
      <c r="C77" s="257"/>
      <c r="D77" s="56" t="s">
        <v>55</v>
      </c>
      <c r="E77" s="199">
        <v>4000</v>
      </c>
      <c r="F77" s="194"/>
      <c r="G77" s="194"/>
      <c r="H77" s="194"/>
      <c r="I77" s="194"/>
    </row>
    <row r="78" spans="1:9" x14ac:dyDescent="0.25">
      <c r="A78" s="255">
        <v>3</v>
      </c>
      <c r="B78" s="256"/>
      <c r="C78" s="257"/>
      <c r="D78" s="64" t="s">
        <v>9</v>
      </c>
      <c r="E78" s="123">
        <v>4000</v>
      </c>
      <c r="F78" s="194"/>
      <c r="G78" s="194"/>
      <c r="H78" s="194"/>
      <c r="I78" s="194"/>
    </row>
    <row r="79" spans="1:9" x14ac:dyDescent="0.25">
      <c r="A79" s="255">
        <v>32</v>
      </c>
      <c r="B79" s="256"/>
      <c r="C79" s="257"/>
      <c r="D79" s="64" t="s">
        <v>19</v>
      </c>
      <c r="E79" s="123">
        <v>4000</v>
      </c>
      <c r="F79" s="194"/>
      <c r="G79" s="194"/>
      <c r="H79" s="194"/>
      <c r="I79" s="194"/>
    </row>
    <row r="80" spans="1:9" x14ac:dyDescent="0.25">
      <c r="A80" s="192"/>
      <c r="B80" s="192"/>
      <c r="C80" s="192"/>
      <c r="D80" s="193"/>
    </row>
    <row r="81" spans="1:8" x14ac:dyDescent="0.25">
      <c r="A81" s="192"/>
      <c r="B81" s="192"/>
      <c r="C81" s="192"/>
      <c r="D81" s="193"/>
    </row>
    <row r="82" spans="1:8" x14ac:dyDescent="0.25">
      <c r="A82" s="125"/>
      <c r="H82" s="126" t="s">
        <v>113</v>
      </c>
    </row>
  </sheetData>
  <mergeCells count="60">
    <mergeCell ref="A77:C77"/>
    <mergeCell ref="A78:C78"/>
    <mergeCell ref="A79:C79"/>
    <mergeCell ref="A75:C75"/>
    <mergeCell ref="A76:C76"/>
    <mergeCell ref="A70:C70"/>
    <mergeCell ref="A71:C71"/>
    <mergeCell ref="A72:C72"/>
    <mergeCell ref="A73:C73"/>
    <mergeCell ref="A74:C74"/>
    <mergeCell ref="A68:C68"/>
    <mergeCell ref="A69:C69"/>
    <mergeCell ref="A47:C47"/>
    <mergeCell ref="A59:C59"/>
    <mergeCell ref="A63:C63"/>
    <mergeCell ref="A64:C64"/>
    <mergeCell ref="A65:C65"/>
    <mergeCell ref="A66:C66"/>
    <mergeCell ref="A67:C67"/>
    <mergeCell ref="A57:C57"/>
    <mergeCell ref="A58:C58"/>
    <mergeCell ref="A51:C51"/>
    <mergeCell ref="A55:C55"/>
    <mergeCell ref="A56:C56"/>
    <mergeCell ref="A40:C40"/>
    <mergeCell ref="A44:C44"/>
    <mergeCell ref="A45:C45"/>
    <mergeCell ref="A46:C46"/>
    <mergeCell ref="A50:C50"/>
    <mergeCell ref="A41:C41"/>
    <mergeCell ref="A35:C35"/>
    <mergeCell ref="A36:C36"/>
    <mergeCell ref="A37:C37"/>
    <mergeCell ref="A38:C38"/>
    <mergeCell ref="A39:C39"/>
    <mergeCell ref="A26:C26"/>
    <mergeCell ref="A27:C27"/>
    <mergeCell ref="A28:C28"/>
    <mergeCell ref="A34:C34"/>
    <mergeCell ref="A21:C21"/>
    <mergeCell ref="A22:C22"/>
    <mergeCell ref="A23:C23"/>
    <mergeCell ref="A29:C29"/>
    <mergeCell ref="A19:C19"/>
    <mergeCell ref="A20:C20"/>
    <mergeCell ref="A13:C13"/>
    <mergeCell ref="A14:C14"/>
    <mergeCell ref="A15:C15"/>
    <mergeCell ref="A16:C16"/>
    <mergeCell ref="A18:C18"/>
    <mergeCell ref="A9:C9"/>
    <mergeCell ref="A10:C10"/>
    <mergeCell ref="A12:C12"/>
    <mergeCell ref="A11:C11"/>
    <mergeCell ref="A17:C17"/>
    <mergeCell ref="A7:C7"/>
    <mergeCell ref="A8:C8"/>
    <mergeCell ref="A1:G1"/>
    <mergeCell ref="A4:G4"/>
    <mergeCell ref="A6:C6"/>
  </mergeCells>
  <pageMargins left="2.73" right="0.21" top="0.47" bottom="0.75" header="0.3" footer="0.3"/>
  <pageSetup paperSize="9" scale="3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SAŽETAK</vt:lpstr>
      <vt:lpstr> Račun prihoda i rashoda</vt:lpstr>
      <vt:lpstr>Prihodi i rashodi po izvorima</vt:lpstr>
      <vt:lpstr>Rashodi prema funkcijskoj kl</vt:lpstr>
      <vt:lpstr>POSEBNI DIO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kazaliste.vtc@gmail.com</cp:lastModifiedBy>
  <cp:lastPrinted>2024-10-16T12:43:10Z</cp:lastPrinted>
  <dcterms:created xsi:type="dcterms:W3CDTF">2022-08-12T12:51:27Z</dcterms:created>
  <dcterms:modified xsi:type="dcterms:W3CDTF">2025-10-08T08:24:53Z</dcterms:modified>
</cp:coreProperties>
</file>